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DDB40AD-6EC5-485D-8F8D-40B1BCA2ED0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osebni dio 21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  <c r="G6" i="2"/>
  <c r="G72" i="2"/>
  <c r="G71" i="2" s="1"/>
  <c r="F54" i="3"/>
  <c r="G20" i="3" l="1"/>
  <c r="F16" i="3"/>
  <c r="F19" i="3"/>
  <c r="F18" i="3" s="1"/>
  <c r="F9" i="2"/>
  <c r="F34" i="2"/>
  <c r="F50" i="3"/>
  <c r="F49" i="3"/>
  <c r="F47" i="3"/>
  <c r="F46" i="3"/>
  <c r="F44" i="3"/>
  <c r="F43" i="3"/>
  <c r="F42" i="3"/>
  <c r="F39" i="3"/>
  <c r="F38" i="3"/>
  <c r="F37" i="3" l="1"/>
  <c r="F45" i="3"/>
  <c r="E62" i="3"/>
  <c r="H10" i="3"/>
  <c r="F36" i="3" l="1"/>
  <c r="G29" i="3" l="1"/>
  <c r="G23" i="3"/>
  <c r="G18" i="3"/>
  <c r="G13" i="3"/>
  <c r="G11" i="3"/>
  <c r="G27" i="2"/>
  <c r="G16" i="2" s="1"/>
  <c r="G85" i="2"/>
  <c r="G84" i="2" s="1"/>
  <c r="G83" i="2" s="1"/>
  <c r="G34" i="2"/>
  <c r="F30" i="2"/>
  <c r="H30" i="2"/>
  <c r="I30" i="2"/>
  <c r="F13" i="1"/>
  <c r="E75" i="2"/>
  <c r="E73" i="2"/>
  <c r="E80" i="2"/>
  <c r="E79" i="2" s="1"/>
  <c r="E78" i="2" s="1"/>
  <c r="E65" i="2"/>
  <c r="E64" i="2" s="1"/>
  <c r="E63" i="2" s="1"/>
  <c r="F49" i="2"/>
  <c r="G49" i="2"/>
  <c r="H49" i="2"/>
  <c r="H48" i="2" s="1"/>
  <c r="H47" i="2" s="1"/>
  <c r="I49" i="2"/>
  <c r="I48" i="2" s="1"/>
  <c r="I47" i="2" s="1"/>
  <c r="F48" i="2"/>
  <c r="F47" i="2" s="1"/>
  <c r="G48" i="2"/>
  <c r="G47" i="2" s="1"/>
  <c r="E49" i="2"/>
  <c r="E48" i="2" s="1"/>
  <c r="E47" i="2" s="1"/>
  <c r="E34" i="2"/>
  <c r="G113" i="2"/>
  <c r="G112" i="2" s="1"/>
  <c r="F113" i="2"/>
  <c r="F112" i="2" s="1"/>
  <c r="E113" i="2"/>
  <c r="E112" i="2"/>
  <c r="E106" i="2" s="1"/>
  <c r="G109" i="2"/>
  <c r="G108" i="2" s="1"/>
  <c r="F109" i="2"/>
  <c r="F108" i="2" s="1"/>
  <c r="F107" i="2" s="1"/>
  <c r="F106" i="2" s="1"/>
  <c r="E109" i="2"/>
  <c r="E108" i="2"/>
  <c r="I103" i="2"/>
  <c r="I102" i="2" s="1"/>
  <c r="H103" i="2"/>
  <c r="G103" i="2"/>
  <c r="G102" i="2" s="1"/>
  <c r="F103" i="2"/>
  <c r="F102" i="2" s="1"/>
  <c r="F22" i="3" s="1"/>
  <c r="E103" i="2"/>
  <c r="E102" i="2" s="1"/>
  <c r="H102" i="2"/>
  <c r="I99" i="2"/>
  <c r="I98" i="2" s="1"/>
  <c r="H99" i="2"/>
  <c r="G99" i="2"/>
  <c r="G98" i="2" s="1"/>
  <c r="F99" i="2"/>
  <c r="F98" i="2" s="1"/>
  <c r="E99" i="2"/>
  <c r="E98" i="2" s="1"/>
  <c r="H98" i="2"/>
  <c r="H97" i="2" s="1"/>
  <c r="H96" i="2" s="1"/>
  <c r="I94" i="2"/>
  <c r="I93" i="2" s="1"/>
  <c r="I92" i="2" s="1"/>
  <c r="I91" i="2" s="1"/>
  <c r="H94" i="2"/>
  <c r="G94" i="2"/>
  <c r="G93" i="2" s="1"/>
  <c r="G92" i="2" s="1"/>
  <c r="G91" i="2" s="1"/>
  <c r="F94" i="2"/>
  <c r="F93" i="2" s="1"/>
  <c r="F92" i="2" s="1"/>
  <c r="F91" i="2" s="1"/>
  <c r="E94" i="2"/>
  <c r="E93" i="2" s="1"/>
  <c r="E92" i="2" s="1"/>
  <c r="E91" i="2" s="1"/>
  <c r="H93" i="2"/>
  <c r="H92" i="2" s="1"/>
  <c r="H91" i="2" s="1"/>
  <c r="E89" i="2"/>
  <c r="E88" i="2" s="1"/>
  <c r="E87" i="2" s="1"/>
  <c r="E85" i="2"/>
  <c r="E84" i="2" s="1"/>
  <c r="I80" i="2"/>
  <c r="H80" i="2"/>
  <c r="H79" i="2" s="1"/>
  <c r="H78" i="2" s="1"/>
  <c r="G80" i="2"/>
  <c r="G79" i="2" s="1"/>
  <c r="G78" i="2" s="1"/>
  <c r="I79" i="2"/>
  <c r="I78" i="2" s="1"/>
  <c r="I75" i="2"/>
  <c r="H75" i="2"/>
  <c r="G75" i="2"/>
  <c r="I73" i="2"/>
  <c r="I72" i="2" s="1"/>
  <c r="I71" i="2" s="1"/>
  <c r="H73" i="2"/>
  <c r="G73" i="2"/>
  <c r="H72" i="2"/>
  <c r="H71" i="2" s="1"/>
  <c r="F71" i="2"/>
  <c r="I69" i="2"/>
  <c r="I68" i="2" s="1"/>
  <c r="I67" i="2" s="1"/>
  <c r="H69" i="2"/>
  <c r="G69" i="2"/>
  <c r="G68" i="2" s="1"/>
  <c r="G67" i="2" s="1"/>
  <c r="F69" i="2"/>
  <c r="F68" i="2" s="1"/>
  <c r="F67" i="2" s="1"/>
  <c r="E69" i="2"/>
  <c r="E68" i="2" s="1"/>
  <c r="E67" i="2" s="1"/>
  <c r="H68" i="2"/>
  <c r="H67" i="2" s="1"/>
  <c r="I65" i="2"/>
  <c r="H65" i="2"/>
  <c r="G65" i="2"/>
  <c r="G64" i="2" s="1"/>
  <c r="G63" i="2" s="1"/>
  <c r="F65" i="2"/>
  <c r="F64" i="2" s="1"/>
  <c r="F63" i="2" s="1"/>
  <c r="I64" i="2"/>
  <c r="I63" i="2" s="1"/>
  <c r="I61" i="2"/>
  <c r="H61" i="2"/>
  <c r="F61" i="2"/>
  <c r="F60" i="2" s="1"/>
  <c r="F59" i="2" s="1"/>
  <c r="I60" i="2"/>
  <c r="I59" i="2" s="1"/>
  <c r="H60" i="2"/>
  <c r="H59" i="2"/>
  <c r="I57" i="2"/>
  <c r="I56" i="2" s="1"/>
  <c r="I55" i="2" s="1"/>
  <c r="H57" i="2"/>
  <c r="H56" i="2" s="1"/>
  <c r="H55" i="2" s="1"/>
  <c r="G57" i="2"/>
  <c r="G56" i="2" s="1"/>
  <c r="G55" i="2" s="1"/>
  <c r="F57" i="2"/>
  <c r="F56" i="2" s="1"/>
  <c r="E57" i="2"/>
  <c r="E56" i="2" s="1"/>
  <c r="E55" i="2" s="1"/>
  <c r="I53" i="2"/>
  <c r="I52" i="2" s="1"/>
  <c r="I51" i="2" s="1"/>
  <c r="H53" i="2"/>
  <c r="H52" i="2" s="1"/>
  <c r="H51" i="2" s="1"/>
  <c r="G53" i="2"/>
  <c r="G52" i="2" s="1"/>
  <c r="G51" i="2" s="1"/>
  <c r="F53" i="2"/>
  <c r="F52" i="2" s="1"/>
  <c r="F51" i="2" s="1"/>
  <c r="E53" i="2"/>
  <c r="E52" i="2" s="1"/>
  <c r="E51" i="2" s="1"/>
  <c r="I45" i="2"/>
  <c r="I44" i="2" s="1"/>
  <c r="I43" i="2" s="1"/>
  <c r="H45" i="2"/>
  <c r="H44" i="2" s="1"/>
  <c r="H43" i="2" s="1"/>
  <c r="G45" i="2"/>
  <c r="G44" i="2" s="1"/>
  <c r="G43" i="2" s="1"/>
  <c r="F45" i="2"/>
  <c r="F44" i="2" s="1"/>
  <c r="F43" i="2" s="1"/>
  <c r="I38" i="2"/>
  <c r="I37" i="2" s="1"/>
  <c r="I36" i="2" s="1"/>
  <c r="H38" i="2"/>
  <c r="G38" i="2"/>
  <c r="G37" i="2" s="1"/>
  <c r="G36" i="2" s="1"/>
  <c r="F38" i="2"/>
  <c r="F37" i="2" s="1"/>
  <c r="E38" i="2"/>
  <c r="E37" i="2" s="1"/>
  <c r="E36" i="2" s="1"/>
  <c r="H37" i="2"/>
  <c r="H36" i="2" s="1"/>
  <c r="I25" i="2"/>
  <c r="H25" i="2"/>
  <c r="G25" i="2"/>
  <c r="E25" i="2"/>
  <c r="G23" i="2"/>
  <c r="E23" i="2"/>
  <c r="I20" i="2"/>
  <c r="H20" i="2"/>
  <c r="E20" i="2"/>
  <c r="I18" i="2"/>
  <c r="H18" i="2"/>
  <c r="G18" i="2"/>
  <c r="E18" i="2"/>
  <c r="I14" i="2"/>
  <c r="I13" i="2" s="1"/>
  <c r="I12" i="2" s="1"/>
  <c r="H14" i="2"/>
  <c r="H13" i="2" s="1"/>
  <c r="H12" i="2" s="1"/>
  <c r="G14" i="2"/>
  <c r="G12" i="2" s="1"/>
  <c r="F14" i="2"/>
  <c r="F13" i="2" s="1"/>
  <c r="F12" i="2" s="1"/>
  <c r="E14" i="2"/>
  <c r="E13" i="2" s="1"/>
  <c r="E12" i="2" s="1"/>
  <c r="I9" i="2"/>
  <c r="I8" i="2" s="1"/>
  <c r="I7" i="2" s="1"/>
  <c r="H9" i="2"/>
  <c r="H8" i="2" s="1"/>
  <c r="G9" i="2"/>
  <c r="G8" i="2" s="1"/>
  <c r="G7" i="2" s="1"/>
  <c r="F8" i="2"/>
  <c r="E9" i="2"/>
  <c r="E8" i="2" s="1"/>
  <c r="E7" i="2" s="1"/>
  <c r="E72" i="2" l="1"/>
  <c r="E71" i="2" s="1"/>
  <c r="F36" i="2"/>
  <c r="F12" i="3"/>
  <c r="F11" i="3" s="1"/>
  <c r="F16" i="2"/>
  <c r="F17" i="3"/>
  <c r="F15" i="3" s="1"/>
  <c r="E17" i="2"/>
  <c r="F7" i="2"/>
  <c r="F21" i="3"/>
  <c r="F20" i="3" s="1"/>
  <c r="I42" i="2"/>
  <c r="F42" i="2"/>
  <c r="H42" i="2"/>
  <c r="E30" i="2"/>
  <c r="E16" i="2" s="1"/>
  <c r="E6" i="2" s="1"/>
  <c r="H36" i="3"/>
  <c r="F97" i="2"/>
  <c r="F96" i="2" s="1"/>
  <c r="I17" i="2"/>
  <c r="H17" i="2"/>
  <c r="E42" i="2"/>
  <c r="E97" i="2"/>
  <c r="E96" i="2" s="1"/>
  <c r="G107" i="2"/>
  <c r="G106" i="2" s="1"/>
  <c r="E83" i="2"/>
  <c r="E82" i="2" s="1"/>
  <c r="I97" i="2"/>
  <c r="I96" i="2" s="1"/>
  <c r="F6" i="2" l="1"/>
  <c r="I16" i="2"/>
  <c r="I6" i="2" s="1"/>
  <c r="E54" i="3"/>
  <c r="E45" i="3"/>
  <c r="E37" i="3"/>
  <c r="G25" i="3"/>
  <c r="H10" i="1" s="1"/>
  <c r="H25" i="3"/>
  <c r="I10" i="1" s="1"/>
  <c r="I25" i="3"/>
  <c r="J10" i="1" s="1"/>
  <c r="H23" i="3"/>
  <c r="E23" i="3"/>
  <c r="G15" i="3"/>
  <c r="F13" i="3"/>
  <c r="H13" i="3"/>
  <c r="I13" i="3"/>
  <c r="E15" i="3"/>
  <c r="E13" i="3"/>
  <c r="E11" i="3"/>
  <c r="E25" i="3"/>
  <c r="F10" i="1" s="1"/>
  <c r="G9" i="1" l="1"/>
  <c r="E36" i="3"/>
  <c r="F12" i="1" s="1"/>
  <c r="F11" i="1" s="1"/>
</calcChain>
</file>

<file path=xl/sharedStrings.xml><?xml version="1.0" encoding="utf-8"?>
<sst xmlns="http://schemas.openxmlformats.org/spreadsheetml/2006/main" count="364" uniqueCount="176">
  <si>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</si>
  <si>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</si>
  <si>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</si>
  <si>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EUR/KN*</t>
  </si>
  <si>
    <t>Izvršenje 2021.**</t>
  </si>
  <si>
    <t>Plan 2022.**</t>
  </si>
  <si>
    <t>Plan za 2023.</t>
  </si>
  <si>
    <t>Projekcija 
za 2024.</t>
  </si>
  <si>
    <t>Projekcija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</si>
  <si>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</si>
  <si>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</si>
  <si>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</si>
  <si>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</si>
  <si>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</si>
  <si>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</si>
  <si>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</si>
  <si>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</si>
  <si>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</si>
  <si>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</si>
  <si>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</si>
  <si>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</si>
  <si>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</si>
  <si>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</si>
  <si>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</si>
  <si>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</si>
  <si>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</si>
  <si>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</si>
  <si>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</si>
  <si>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</si>
  <si>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</si>
  <si>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</si>
  <si>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</si>
  <si>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</si>
  <si>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</si>
  <si>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</si>
  <si>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</si>
  <si>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</si>
  <si>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</si>
  <si>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</si>
  <si>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</si>
  <si>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</si>
  <si>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</si>
  <si>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Rashodi poslovanja</t>
  </si>
  <si>
    <t>Rashodi za zaposlene</t>
  </si>
  <si>
    <t>Materijalni rashodi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</si>
  <si>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</si>
  <si>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</si>
  <si>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</si>
  <si>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</si>
  <si>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</si>
  <si>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</si>
  <si>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</si>
  <si>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</si>
  <si>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</si>
  <si>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</si>
  <si>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</si>
  <si>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</si>
  <si>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</si>
  <si>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Šifra</t>
  </si>
  <si>
    <t xml:space="preserve">Naziv 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</si>
  <si>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</si>
  <si>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</si>
  <si>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</si>
  <si>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</si>
  <si>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</si>
  <si>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</si>
  <si>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</si>
  <si>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</si>
  <si>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Rashodi za nabavu proizvedene dugotrajne imovine</t>
  </si>
  <si>
    <t>MZO za proračunske korisnike</t>
  </si>
  <si>
    <t>Prihodi od imovine</t>
  </si>
  <si>
    <t>Prihodi po posebnim propisima</t>
  </si>
  <si>
    <t>Prihodi za posebne namjene pror. korisnika</t>
  </si>
  <si>
    <t>Prihodi od prodaje robe i usluga</t>
  </si>
  <si>
    <t>Vlastiti prih. pror.kor.</t>
  </si>
  <si>
    <t>Decentralizirana sredstva</t>
  </si>
  <si>
    <t>Vlastiti izvori</t>
  </si>
  <si>
    <t>Rezultat poslovanja</t>
  </si>
  <si>
    <t>Financijski rashodi</t>
  </si>
  <si>
    <t>Prihodi po propisima</t>
  </si>
  <si>
    <t>Decentralizacija</t>
  </si>
  <si>
    <t>MZO</t>
  </si>
  <si>
    <t>Europski soc. fondovi</t>
  </si>
  <si>
    <t>Ostali prihodi</t>
  </si>
  <si>
    <t>Ostali vlastiti prihodi</t>
  </si>
  <si>
    <t>PROGRAM 2201</t>
  </si>
  <si>
    <t>Redovna djelatnost SŠ - min.standard</t>
  </si>
  <si>
    <t>Aktivnost A220101</t>
  </si>
  <si>
    <t>Mater. rashodi SŠ po kriterijima</t>
  </si>
  <si>
    <t>Izvor financiranja 48007</t>
  </si>
  <si>
    <t>Decentralizirana sredstva za SŠ</t>
  </si>
  <si>
    <t>Aktivnost A220102</t>
  </si>
  <si>
    <t>Mater. rashodi SŠ - stvarni trošak</t>
  </si>
  <si>
    <t>Aktivnost A220103</t>
  </si>
  <si>
    <t>Mater.rashodi SŠ - drugi izvori</t>
  </si>
  <si>
    <t>Izvor financiranja 32400</t>
  </si>
  <si>
    <t>Rashodi za nabavu nef.imovine</t>
  </si>
  <si>
    <t>Izvor financiranja 47400</t>
  </si>
  <si>
    <t>Prihodi za posebne namjene</t>
  </si>
  <si>
    <t>Aktivnost A220104</t>
  </si>
  <si>
    <t>Plaće i drugi rashodi za zaposlene SŠ</t>
  </si>
  <si>
    <t>Izvor financiranja 53082</t>
  </si>
  <si>
    <t>MZO za SŠ</t>
  </si>
  <si>
    <t>PROGRAM 2301</t>
  </si>
  <si>
    <t>Programi obrazovanja iznad standarda</t>
  </si>
  <si>
    <t>Aktivnost: A230101</t>
  </si>
  <si>
    <t>Materijalni troškovi iznad standarda</t>
  </si>
  <si>
    <t>Izvor financiranja 11001</t>
  </si>
  <si>
    <t>Nenamjenski prihodi i primici</t>
  </si>
  <si>
    <t>Aktivnost: A230104</t>
  </si>
  <si>
    <t>Pomoćnici u nastavi</t>
  </si>
  <si>
    <t>Aktivnost: A230148</t>
  </si>
  <si>
    <t>Prijevoz učenika s posebnim potrebama</t>
  </si>
  <si>
    <t>Izvor finanaciranja 53082</t>
  </si>
  <si>
    <t>Aktivnost: A230162</t>
  </si>
  <si>
    <t>Naknade za ŽSV</t>
  </si>
  <si>
    <t>Aktivnost: A230170</t>
  </si>
  <si>
    <t>Učenička zadruga</t>
  </si>
  <si>
    <t>Izvor finanaciranja 32400</t>
  </si>
  <si>
    <t>Aktivnost: A230171</t>
  </si>
  <si>
    <t>Školski sportski klub</t>
  </si>
  <si>
    <t>Izvor finanaciranja 58400</t>
  </si>
  <si>
    <t>Ostale institucije za SŠ</t>
  </si>
  <si>
    <t>Aktivnost: A230184</t>
  </si>
  <si>
    <t>Zavičajna nastava</t>
  </si>
  <si>
    <t>Izvor finanaciranja 11001</t>
  </si>
  <si>
    <t>Aktivnost: A230199</t>
  </si>
  <si>
    <t>Školska shema</t>
  </si>
  <si>
    <t>Izvor finanaciranja 53060</t>
  </si>
  <si>
    <t>Ministarstvo poljoprivrede za proračunske korisnike</t>
  </si>
  <si>
    <t>Aktivnost: A1101</t>
  </si>
  <si>
    <t>Opremanje knjižnice</t>
  </si>
  <si>
    <t xml:space="preserve">Izvor finanaciranja </t>
  </si>
  <si>
    <t>PROGRAM 51200</t>
  </si>
  <si>
    <t>Provedba projekta MOZAIK 3</t>
  </si>
  <si>
    <t>Aktivnost: T9078</t>
  </si>
  <si>
    <t>Projekt Mozaik 3</t>
  </si>
  <si>
    <t>Izvor financiranja 51200</t>
  </si>
  <si>
    <t>Europski soc. fondovi putem ŽI</t>
  </si>
  <si>
    <t>PROGRAM: 9108</t>
  </si>
  <si>
    <t>Provedba projekta MOZAIK 4</t>
  </si>
  <si>
    <t>Aktivnost: T910801</t>
  </si>
  <si>
    <t>Projekt Mozaik 4</t>
  </si>
  <si>
    <t>Izvor financiranja 51100</t>
  </si>
  <si>
    <t>Strukturni fondovi EU</t>
  </si>
  <si>
    <t>PROGRAM: 9211</t>
  </si>
  <si>
    <t>Provedba projekta MOZAIK 5</t>
  </si>
  <si>
    <t>Aktivnost: T921101</t>
  </si>
  <si>
    <t>Projekt Mozaik 5</t>
  </si>
  <si>
    <t>Izvor financiranja 58400</t>
  </si>
  <si>
    <t>Aktivnost: A230102</t>
  </si>
  <si>
    <t>Izvor financiranja: 11001</t>
  </si>
  <si>
    <t>Županijska natjecanja</t>
  </si>
  <si>
    <t>PROGRAM 2302</t>
  </si>
  <si>
    <t>Aktivnost: A230204</t>
  </si>
  <si>
    <t>Provedba kurikuluma</t>
  </si>
  <si>
    <t>Izvor financiranja: 53082</t>
  </si>
  <si>
    <t>MZO za pror. Korisnike</t>
  </si>
  <si>
    <t>Ostale inst. Za srednje škole</t>
  </si>
  <si>
    <t>09 Obrazovanje</t>
  </si>
  <si>
    <t>092 Srednjoškolsko obrazovanje</t>
  </si>
  <si>
    <t>Klasa:</t>
  </si>
  <si>
    <t>Ur.broj:</t>
  </si>
  <si>
    <t>Predsjednik Školskog odbora:</t>
  </si>
  <si>
    <t>Plan za 2022.</t>
  </si>
  <si>
    <t>Europ. soc.f.</t>
  </si>
  <si>
    <t>Teo Banko, prof.</t>
  </si>
  <si>
    <t>FINANCIJSKI PLAN TALIJANSKE SREDNJE ŠKOLE DANTE ALIGHIERI, PULA POLA</t>
  </si>
  <si>
    <t>ZA 2023. I PROJEKCIJA ZA 2024. I 2025. GODINU</t>
  </si>
  <si>
    <t>400-02/22-01/01</t>
  </si>
  <si>
    <t>Klasa: 400-02/22-01/01</t>
  </si>
  <si>
    <t>Pula, 29.12.2022</t>
  </si>
  <si>
    <t>Knjige</t>
  </si>
  <si>
    <t>Ur.broj: 2168-18-26-02</t>
  </si>
  <si>
    <t>2168-18-26-02</t>
  </si>
  <si>
    <t>Pula,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</si>
</sst>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0" fillId="5" borderId="0" xfId="0" applyFill="1"/>
    <xf numFmtId="0" fontId="1" fillId="0" borderId="0" xfId="0" applyFont="1"/>
    <xf numFmtId="4" fontId="0" fillId="0" borderId="0" xfId="0" applyNumberFormat="1"/>
    <xf numFmtId="3" fontId="20" fillId="0" borderId="0" xfId="0" applyNumberFormat="1" applyFont="1"/>
    <xf numFmtId="0" fontId="21" fillId="0" borderId="0" xfId="0" applyFont="1"/>
    <xf numFmtId="0" fontId="22" fillId="0" borderId="0" xfId="0" applyFont="1"/>
    <xf numFmtId="3" fontId="6" fillId="3" borderId="3" xfId="0" quotePrefix="1" applyNumberFormat="1" applyFont="1" applyFill="1" applyBorder="1" applyAlignment="1">
      <alignment horizontal="right"/>
    </xf>
    <xf numFmtId="4" fontId="20" fillId="0" borderId="0" xfId="0" applyNumberFormat="1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opLeftCell="A34" workbookViewId="0">
      <selection activeCell="D46" sqref="D46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3">
      <c r="A3" s="75" t="s">
        <v>1</v>
      </c>
      <c r="B3" s="75"/>
      <c r="C3" s="75"/>
      <c r="D3" s="75"/>
      <c r="E3" s="75"/>
      <c r="F3" s="75"/>
      <c r="G3" s="75"/>
      <c r="H3" s="75"/>
      <c r="I3" s="92"/>
      <c r="J3" s="92"/>
    </row>
    <row r="4" spans="1:10" ht="17.399999999999999" x14ac:dyDescent="0.3">
      <c r="A4" s="25"/>
      <c r="B4" s="25"/>
      <c r="C4" s="25"/>
      <c r="D4" s="25"/>
      <c r="E4" s="25"/>
      <c r="F4" s="25"/>
      <c r="G4" s="25"/>
      <c r="H4" s="25"/>
      <c r="I4" s="4"/>
      <c r="J4" s="4"/>
    </row>
    <row r="5" spans="1:10" ht="18" customHeight="1" x14ac:dyDescent="0.3">
      <c r="A5" s="75" t="s">
        <v>2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7.399999999999999" x14ac:dyDescent="0.3">
      <c r="A6" s="1"/>
      <c r="B6" s="2"/>
      <c r="C6" s="2"/>
      <c r="D6" s="2"/>
      <c r="E6" s="5"/>
      <c r="F6" s="6"/>
      <c r="G6" s="6"/>
      <c r="H6" s="6"/>
      <c r="I6" s="6"/>
      <c r="J6" s="40" t="s">
        <v>3</v>
      </c>
    </row>
    <row r="7" spans="1:10" ht="26.4" x14ac:dyDescent="0.3">
      <c r="A7" s="29"/>
      <c r="B7" s="30"/>
      <c r="C7" s="30"/>
      <c r="D7" s="31"/>
      <c r="E7" s="32"/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1:10" x14ac:dyDescent="0.3">
      <c r="A8" s="93" t="s">
        <v>9</v>
      </c>
      <c r="B8" s="89"/>
      <c r="C8" s="89"/>
      <c r="D8" s="89"/>
      <c r="E8" s="94"/>
      <c r="F8" s="33">
        <v>973507</v>
      </c>
      <c r="G8" s="33">
        <v>1152967</v>
      </c>
      <c r="H8" s="33">
        <v>1161470</v>
      </c>
      <c r="I8" s="33">
        <v>1156350</v>
      </c>
      <c r="J8" s="33">
        <v>1156350</v>
      </c>
    </row>
    <row r="9" spans="1:10" x14ac:dyDescent="0.3">
      <c r="A9" s="85" t="s">
        <v>10</v>
      </c>
      <c r="B9" s="78"/>
      <c r="C9" s="78"/>
      <c r="D9" s="78"/>
      <c r="E9" s="91"/>
      <c r="F9" s="34">
        <v>973409</v>
      </c>
      <c r="G9" s="34">
        <f>' Račun prihoda i rashoda'!F10</f>
        <v>1152893</v>
      </c>
      <c r="H9" s="34">
        <v>1161470</v>
      </c>
      <c r="I9" s="34">
        <v>1156350</v>
      </c>
      <c r="J9" s="34">
        <v>1156350</v>
      </c>
    </row>
    <row r="10" spans="1:10" x14ac:dyDescent="0.3">
      <c r="A10" s="95" t="s">
        <v>11</v>
      </c>
      <c r="B10" s="91"/>
      <c r="C10" s="91"/>
      <c r="D10" s="91"/>
      <c r="E10" s="91"/>
      <c r="F10" s="34">
        <f>' Račun prihoda i rashoda'!E25</f>
        <v>98</v>
      </c>
      <c r="G10" s="34">
        <v>74</v>
      </c>
      <c r="H10" s="34">
        <f>' Račun prihoda i rashoda'!G25</f>
        <v>0</v>
      </c>
      <c r="I10" s="34">
        <f>' Račun prihoda i rashoda'!H25</f>
        <v>0</v>
      </c>
      <c r="J10" s="34">
        <f>' Račun prihoda i rashoda'!I25</f>
        <v>0</v>
      </c>
    </row>
    <row r="11" spans="1:10" x14ac:dyDescent="0.3">
      <c r="A11" s="41" t="s">
        <v>12</v>
      </c>
      <c r="B11" s="42"/>
      <c r="C11" s="42"/>
      <c r="D11" s="42"/>
      <c r="E11" s="42"/>
      <c r="F11" s="33">
        <f>F12+F13</f>
        <v>971646</v>
      </c>
      <c r="G11" s="33">
        <v>1157506</v>
      </c>
      <c r="H11" s="33">
        <v>1162200</v>
      </c>
      <c r="I11" s="33">
        <v>1156350</v>
      </c>
      <c r="J11" s="33">
        <v>1156350</v>
      </c>
    </row>
    <row r="12" spans="1:10" x14ac:dyDescent="0.3">
      <c r="A12" s="77" t="s">
        <v>13</v>
      </c>
      <c r="B12" s="78"/>
      <c r="C12" s="78"/>
      <c r="D12" s="78"/>
      <c r="E12" s="78"/>
      <c r="F12" s="34">
        <f>' Račun prihoda i rashoda'!E36</f>
        <v>949360</v>
      </c>
      <c r="G12" s="34">
        <v>1144740</v>
      </c>
      <c r="H12" s="34">
        <v>1149435</v>
      </c>
      <c r="I12" s="34">
        <v>1156155</v>
      </c>
      <c r="J12" s="34">
        <v>1156155</v>
      </c>
    </row>
    <row r="13" spans="1:10" x14ac:dyDescent="0.3">
      <c r="A13" s="90" t="s">
        <v>14</v>
      </c>
      <c r="B13" s="91"/>
      <c r="C13" s="91"/>
      <c r="D13" s="91"/>
      <c r="E13" s="91"/>
      <c r="F13" s="35">
        <f>' Račun prihoda i rashoda'!E61</f>
        <v>22286</v>
      </c>
      <c r="G13" s="35">
        <v>12766</v>
      </c>
      <c r="H13" s="35">
        <v>12765</v>
      </c>
      <c r="I13" s="35">
        <v>195</v>
      </c>
      <c r="J13" s="35">
        <v>195</v>
      </c>
    </row>
    <row r="14" spans="1:10" x14ac:dyDescent="0.3">
      <c r="A14" s="88" t="s">
        <v>15</v>
      </c>
      <c r="B14" s="89"/>
      <c r="C14" s="89"/>
      <c r="D14" s="89"/>
      <c r="E14" s="89"/>
      <c r="F14" s="33">
        <v>1860</v>
      </c>
      <c r="G14" s="67">
        <v>4614</v>
      </c>
      <c r="H14" s="36">
        <v>730</v>
      </c>
      <c r="I14" s="36">
        <v>0</v>
      </c>
      <c r="J14" s="36">
        <v>0</v>
      </c>
    </row>
    <row r="15" spans="1:10" ht="17.399999999999999" x14ac:dyDescent="0.3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8" customHeight="1" x14ac:dyDescent="0.3">
      <c r="A16" s="75" t="s">
        <v>16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7.399999999999999" x14ac:dyDescent="0.3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6.4" x14ac:dyDescent="0.3">
      <c r="A18" s="29"/>
      <c r="B18" s="30"/>
      <c r="C18" s="30"/>
      <c r="D18" s="31"/>
      <c r="E18" s="32"/>
      <c r="F18" s="3" t="s">
        <v>17</v>
      </c>
      <c r="G18" s="3" t="s">
        <v>18</v>
      </c>
      <c r="H18" s="3" t="s">
        <v>6</v>
      </c>
      <c r="I18" s="3" t="s">
        <v>7</v>
      </c>
      <c r="J18" s="3" t="s">
        <v>8</v>
      </c>
    </row>
    <row r="19" spans="1:10" ht="15.75" customHeight="1" x14ac:dyDescent="0.3">
      <c r="A19" s="85" t="s">
        <v>19</v>
      </c>
      <c r="B19" s="86"/>
      <c r="C19" s="86"/>
      <c r="D19" s="86"/>
      <c r="E19" s="87"/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x14ac:dyDescent="0.3">
      <c r="A20" s="85" t="s">
        <v>20</v>
      </c>
      <c r="B20" s="78"/>
      <c r="C20" s="78"/>
      <c r="D20" s="78"/>
      <c r="E20" s="78"/>
      <c r="F20" s="35">
        <v>0</v>
      </c>
      <c r="G20" s="35">
        <v>0</v>
      </c>
      <c r="H20" s="35">
        <v>0</v>
      </c>
      <c r="I20" s="35">
        <v>0</v>
      </c>
      <c r="J20" s="35">
        <v>0</v>
      </c>
    </row>
    <row r="21" spans="1:10" x14ac:dyDescent="0.3">
      <c r="A21" s="88" t="s">
        <v>21</v>
      </c>
      <c r="B21" s="89"/>
      <c r="C21" s="89"/>
      <c r="D21" s="89"/>
      <c r="E21" s="89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7.399999999999999" x14ac:dyDescent="0.3">
      <c r="A22" s="22"/>
      <c r="B22" s="23"/>
      <c r="C22" s="23"/>
      <c r="D22" s="23"/>
      <c r="E22" s="23"/>
      <c r="F22" s="23"/>
      <c r="G22" s="23"/>
      <c r="H22" s="24"/>
      <c r="I22" s="24"/>
      <c r="J22" s="24"/>
    </row>
    <row r="23" spans="1:10" ht="18" customHeight="1" x14ac:dyDescent="0.3">
      <c r="A23" s="75" t="s">
        <v>22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7.399999999999999" x14ac:dyDescent="0.3">
      <c r="A24" s="22"/>
      <c r="B24" s="23"/>
      <c r="C24" s="23"/>
      <c r="D24" s="23"/>
      <c r="E24" s="23"/>
      <c r="F24" s="23"/>
      <c r="G24" s="23"/>
      <c r="H24" s="24"/>
      <c r="I24" s="24"/>
      <c r="J24" s="24"/>
    </row>
    <row r="25" spans="1:10" ht="26.4" x14ac:dyDescent="0.3">
      <c r="A25" s="29"/>
      <c r="B25" s="30"/>
      <c r="C25" s="30"/>
      <c r="D25" s="31"/>
      <c r="E25" s="32"/>
      <c r="F25" s="3" t="s">
        <v>17</v>
      </c>
      <c r="G25" s="3" t="s">
        <v>18</v>
      </c>
      <c r="H25" s="3" t="s">
        <v>6</v>
      </c>
      <c r="I25" s="3" t="s">
        <v>7</v>
      </c>
      <c r="J25" s="3" t="s">
        <v>8</v>
      </c>
    </row>
    <row r="26" spans="1:10" x14ac:dyDescent="0.3">
      <c r="A26" s="79" t="s">
        <v>23</v>
      </c>
      <c r="B26" s="80"/>
      <c r="C26" s="80"/>
      <c r="D26" s="80"/>
      <c r="E26" s="81"/>
      <c r="F26" s="37">
        <v>3152</v>
      </c>
      <c r="G26" s="37">
        <v>4614</v>
      </c>
      <c r="H26" s="37">
        <v>730</v>
      </c>
      <c r="I26" s="37">
        <v>0</v>
      </c>
      <c r="J26" s="38">
        <v>0</v>
      </c>
    </row>
    <row r="27" spans="1:10" ht="30" customHeight="1" x14ac:dyDescent="0.3">
      <c r="A27" s="82" t="s">
        <v>24</v>
      </c>
      <c r="B27" s="83"/>
      <c r="C27" s="83"/>
      <c r="D27" s="83"/>
      <c r="E27" s="84"/>
      <c r="F27" s="39">
        <v>87</v>
      </c>
      <c r="G27" s="39">
        <v>4614</v>
      </c>
      <c r="H27" s="39">
        <v>730</v>
      </c>
      <c r="I27" s="39">
        <v>0</v>
      </c>
      <c r="J27" s="36">
        <v>0</v>
      </c>
    </row>
    <row r="30" spans="1:10" x14ac:dyDescent="0.3">
      <c r="A30" s="77" t="s">
        <v>25</v>
      </c>
      <c r="B30" s="78"/>
      <c r="C30" s="78"/>
      <c r="D30" s="78"/>
      <c r="E30" s="78"/>
      <c r="F30" s="35">
        <v>5012</v>
      </c>
      <c r="G30" s="35">
        <v>4614</v>
      </c>
      <c r="H30" s="35">
        <v>730</v>
      </c>
      <c r="I30" s="35">
        <v>0</v>
      </c>
      <c r="J30" s="35">
        <v>0</v>
      </c>
    </row>
    <row r="31" spans="1:10" ht="11.25" customHeight="1" x14ac:dyDescent="0.3">
      <c r="A31" s="17"/>
      <c r="B31" s="18"/>
      <c r="C31" s="18"/>
      <c r="D31" s="18"/>
      <c r="E31" s="18"/>
      <c r="F31" s="19"/>
      <c r="G31" s="19"/>
      <c r="H31" s="19"/>
      <c r="I31" s="19"/>
      <c r="J31" s="19"/>
    </row>
    <row r="32" spans="1:10" ht="29.25" customHeight="1" x14ac:dyDescent="0.3">
      <c r="A32" s="73" t="s">
        <v>26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8.25" customHeight="1" x14ac:dyDescent="0.3"/>
    <row r="34" spans="1:10" x14ac:dyDescent="0.3">
      <c r="A34" s="73" t="s">
        <v>27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8.25" customHeight="1" x14ac:dyDescent="0.3"/>
    <row r="36" spans="1:10" ht="29.25" customHeight="1" x14ac:dyDescent="0.3">
      <c r="A36" s="73" t="s">
        <v>28</v>
      </c>
      <c r="B36" s="74"/>
      <c r="C36" s="74"/>
      <c r="D36" s="74"/>
      <c r="E36" s="74"/>
      <c r="F36" s="74"/>
      <c r="G36" s="74"/>
      <c r="H36" s="74"/>
      <c r="I36" s="74"/>
      <c r="J36" s="74"/>
    </row>
    <row r="39" spans="1:10" x14ac:dyDescent="0.3">
      <c r="A39" t="s">
        <v>170</v>
      </c>
      <c r="H39" t="s">
        <v>163</v>
      </c>
    </row>
    <row r="40" spans="1:10" x14ac:dyDescent="0.3">
      <c r="A40" t="s">
        <v>173</v>
      </c>
      <c r="H40" t="s">
        <v>166</v>
      </c>
    </row>
    <row r="42" spans="1:10" x14ac:dyDescent="0.3">
      <c r="A42" t="s">
        <v>171</v>
      </c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tabSelected="1" topLeftCell="A67" workbookViewId="0">
      <selection activeCell="D77" sqref="D7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6.6640625" customWidth="1"/>
    <col min="5" max="5" width="21.5546875" customWidth="1"/>
    <col min="6" max="6" width="22.44140625" customWidth="1"/>
    <col min="7" max="7" width="23" customWidth="1"/>
    <col min="8" max="8" width="23.6640625" customWidth="1"/>
    <col min="9" max="9" width="25.33203125" customWidth="1"/>
    <col min="12" max="12" width="11.6640625" bestFit="1" customWidth="1"/>
  </cols>
  <sheetData>
    <row r="1" spans="1:9" ht="42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8" customHeight="1" x14ac:dyDescent="0.3">
      <c r="A2" s="25"/>
      <c r="B2" s="25"/>
      <c r="C2" s="25"/>
      <c r="D2" s="25"/>
      <c r="E2" s="25"/>
      <c r="F2" s="25"/>
      <c r="G2" s="25"/>
      <c r="H2" s="25"/>
      <c r="I2" s="25"/>
    </row>
    <row r="3" spans="1:9" ht="15.6" x14ac:dyDescent="0.3">
      <c r="A3" s="75" t="s">
        <v>1</v>
      </c>
      <c r="B3" s="75"/>
      <c r="C3" s="75"/>
      <c r="D3" s="75"/>
      <c r="E3" s="75"/>
      <c r="F3" s="75"/>
      <c r="G3" s="75"/>
      <c r="H3" s="92"/>
      <c r="I3" s="92"/>
    </row>
    <row r="4" spans="1:9" ht="17.399999999999999" x14ac:dyDescent="0.3">
      <c r="A4" s="25"/>
      <c r="B4" s="25"/>
      <c r="C4" s="25"/>
      <c r="D4" s="25"/>
      <c r="E4" s="25"/>
      <c r="F4" s="25"/>
      <c r="G4" s="25"/>
      <c r="H4" s="4"/>
      <c r="I4" s="4"/>
    </row>
    <row r="5" spans="1:9" ht="18" customHeight="1" x14ac:dyDescent="0.3">
      <c r="A5" s="75" t="s">
        <v>29</v>
      </c>
      <c r="B5" s="76"/>
      <c r="C5" s="76"/>
      <c r="D5" s="76"/>
      <c r="E5" s="76"/>
      <c r="F5" s="76"/>
      <c r="G5" s="76"/>
      <c r="H5" s="76"/>
      <c r="I5" s="76"/>
    </row>
    <row r="6" spans="1:9" ht="17.399999999999999" x14ac:dyDescent="0.3">
      <c r="A6" s="25"/>
      <c r="B6" s="25"/>
      <c r="C6" s="25"/>
      <c r="D6" s="25"/>
      <c r="E6" s="25"/>
      <c r="F6" s="25"/>
      <c r="G6" s="25"/>
      <c r="H6" s="4"/>
      <c r="I6" s="4"/>
    </row>
    <row r="7" spans="1:9" ht="15.6" x14ac:dyDescent="0.3">
      <c r="A7" s="75" t="s">
        <v>10</v>
      </c>
      <c r="B7" s="96"/>
      <c r="C7" s="96"/>
      <c r="D7" s="96"/>
      <c r="E7" s="96"/>
      <c r="F7" s="96"/>
      <c r="G7" s="96"/>
      <c r="H7" s="96"/>
      <c r="I7" s="96"/>
    </row>
    <row r="8" spans="1:9" ht="17.399999999999999" x14ac:dyDescent="0.3">
      <c r="A8" s="25"/>
      <c r="B8" s="25"/>
      <c r="C8" s="25"/>
      <c r="D8" s="25"/>
      <c r="E8" s="25"/>
      <c r="F8" s="25"/>
      <c r="G8" s="25"/>
      <c r="H8" s="4"/>
      <c r="I8" s="4"/>
    </row>
    <row r="9" spans="1:9" ht="26.4" x14ac:dyDescent="0.3">
      <c r="A9" s="21" t="s">
        <v>30</v>
      </c>
      <c r="B9" s="20" t="s">
        <v>31</v>
      </c>
      <c r="C9" s="20" t="s">
        <v>32</v>
      </c>
      <c r="D9" s="20" t="s">
        <v>33</v>
      </c>
      <c r="E9" s="20" t="s">
        <v>17</v>
      </c>
      <c r="F9" s="21" t="s">
        <v>18</v>
      </c>
      <c r="G9" s="21" t="s">
        <v>6</v>
      </c>
      <c r="H9" s="21" t="s">
        <v>7</v>
      </c>
      <c r="I9" s="21" t="s">
        <v>8</v>
      </c>
    </row>
    <row r="10" spans="1:9" ht="15.75" customHeight="1" x14ac:dyDescent="0.3">
      <c r="A10" s="10">
        <v>6</v>
      </c>
      <c r="B10" s="10"/>
      <c r="C10" s="10"/>
      <c r="D10" s="10" t="s">
        <v>34</v>
      </c>
      <c r="E10" s="46">
        <v>973409</v>
      </c>
      <c r="F10" s="46">
        <v>1152893</v>
      </c>
      <c r="G10" s="46">
        <v>1161470</v>
      </c>
      <c r="H10" s="46">
        <f>H11+H15+H18+H20</f>
        <v>1156350</v>
      </c>
      <c r="I10" s="46">
        <v>1156350</v>
      </c>
    </row>
    <row r="11" spans="1:9" ht="39.6" x14ac:dyDescent="0.3">
      <c r="A11" s="10"/>
      <c r="B11" s="15">
        <v>63</v>
      </c>
      <c r="C11" s="15"/>
      <c r="D11" s="15" t="s">
        <v>35</v>
      </c>
      <c r="E11" s="46">
        <f>E12</f>
        <v>866495</v>
      </c>
      <c r="F11" s="46">
        <f>F12</f>
        <v>1032288</v>
      </c>
      <c r="G11" s="46">
        <f t="shared" ref="G11" si="0">G12</f>
        <v>1045349</v>
      </c>
      <c r="H11" s="46">
        <v>1045349</v>
      </c>
      <c r="I11" s="46">
        <v>1045349</v>
      </c>
    </row>
    <row r="12" spans="1:9" x14ac:dyDescent="0.3">
      <c r="A12" s="11"/>
      <c r="B12" s="11"/>
      <c r="C12" s="12">
        <v>53</v>
      </c>
      <c r="D12" s="12" t="s">
        <v>69</v>
      </c>
      <c r="E12" s="46">
        <v>866495</v>
      </c>
      <c r="F12" s="47">
        <f>'posebni dio 21'!F27+'posebni dio 21'!F37+'posebni dio 21'!F56+'posebni dio 21'!F60+'posebni dio 21'!F84</f>
        <v>1032288</v>
      </c>
      <c r="G12" s="47">
        <v>1045349</v>
      </c>
      <c r="H12" s="47">
        <v>1045349</v>
      </c>
      <c r="I12" s="47">
        <v>1045349</v>
      </c>
    </row>
    <row r="13" spans="1:9" x14ac:dyDescent="0.3">
      <c r="A13" s="11"/>
      <c r="B13" s="11">
        <v>64</v>
      </c>
      <c r="C13" s="12"/>
      <c r="D13" s="12" t="s">
        <v>70</v>
      </c>
      <c r="E13" s="46">
        <f>E14</f>
        <v>0.46</v>
      </c>
      <c r="F13" s="46">
        <f t="shared" ref="F13:I13" si="1">F14</f>
        <v>0.16</v>
      </c>
      <c r="G13" s="46">
        <f>G14</f>
        <v>0.13</v>
      </c>
      <c r="H13" s="46">
        <f t="shared" si="1"/>
        <v>0</v>
      </c>
      <c r="I13" s="46">
        <f t="shared" si="1"/>
        <v>0</v>
      </c>
    </row>
    <row r="14" spans="1:9" x14ac:dyDescent="0.3">
      <c r="A14" s="11"/>
      <c r="B14" s="11"/>
      <c r="C14" s="12">
        <v>47</v>
      </c>
      <c r="D14" s="12" t="s">
        <v>71</v>
      </c>
      <c r="E14" s="46">
        <v>0.46</v>
      </c>
      <c r="F14" s="47">
        <v>0.16</v>
      </c>
      <c r="G14" s="47">
        <v>0.13</v>
      </c>
      <c r="H14" s="47">
        <v>0</v>
      </c>
      <c r="I14" s="47">
        <v>0</v>
      </c>
    </row>
    <row r="15" spans="1:9" x14ac:dyDescent="0.3">
      <c r="A15" s="11"/>
      <c r="B15" s="11">
        <v>65</v>
      </c>
      <c r="C15" s="12"/>
      <c r="D15" s="12" t="s">
        <v>71</v>
      </c>
      <c r="E15" s="46">
        <f>E16</f>
        <v>4597</v>
      </c>
      <c r="F15" s="46">
        <f>F16+F17</f>
        <v>8592</v>
      </c>
      <c r="G15" s="46">
        <f t="shared" ref="G15" si="2">G16</f>
        <v>7167</v>
      </c>
      <c r="H15" s="46">
        <v>6636</v>
      </c>
      <c r="I15" s="46">
        <v>6636</v>
      </c>
    </row>
    <row r="16" spans="1:9" x14ac:dyDescent="0.3">
      <c r="A16" s="11"/>
      <c r="B16" s="28"/>
      <c r="C16" s="12">
        <v>47</v>
      </c>
      <c r="D16" s="12" t="s">
        <v>72</v>
      </c>
      <c r="E16" s="46">
        <v>4597</v>
      </c>
      <c r="F16" s="47">
        <f>'posebni dio 21'!F22</f>
        <v>5028</v>
      </c>
      <c r="G16" s="47">
        <v>7167</v>
      </c>
      <c r="H16" s="47">
        <v>6636</v>
      </c>
      <c r="I16" s="47">
        <v>6636</v>
      </c>
    </row>
    <row r="17" spans="1:9" x14ac:dyDescent="0.3">
      <c r="A17" s="11"/>
      <c r="B17" s="28"/>
      <c r="C17" s="12">
        <v>58</v>
      </c>
      <c r="D17" s="12" t="s">
        <v>122</v>
      </c>
      <c r="E17" s="46"/>
      <c r="F17" s="46">
        <f>'posebni dio 21'!F30</f>
        <v>3564</v>
      </c>
      <c r="G17" s="46"/>
      <c r="H17" s="46"/>
      <c r="I17" s="46"/>
    </row>
    <row r="18" spans="1:9" x14ac:dyDescent="0.3">
      <c r="A18" s="11"/>
      <c r="B18" s="28">
        <v>66</v>
      </c>
      <c r="C18" s="12"/>
      <c r="D18" s="12" t="s">
        <v>73</v>
      </c>
      <c r="E18" s="46">
        <v>4513</v>
      </c>
      <c r="F18" s="46">
        <f>F19</f>
        <v>4115</v>
      </c>
      <c r="G18" s="46">
        <f>G19</f>
        <v>6636</v>
      </c>
      <c r="H18" s="46">
        <v>8627</v>
      </c>
      <c r="I18" s="46">
        <v>8627</v>
      </c>
    </row>
    <row r="19" spans="1:9" x14ac:dyDescent="0.3">
      <c r="A19" s="11"/>
      <c r="B19" s="28"/>
      <c r="C19" s="12">
        <v>32</v>
      </c>
      <c r="D19" s="12" t="s">
        <v>74</v>
      </c>
      <c r="E19" s="46"/>
      <c r="F19" s="47">
        <f>'posebni dio 21'!F17</f>
        <v>4115</v>
      </c>
      <c r="G19" s="47">
        <v>6636</v>
      </c>
      <c r="H19" s="47">
        <v>8627</v>
      </c>
      <c r="I19" s="47">
        <v>8627</v>
      </c>
    </row>
    <row r="20" spans="1:9" ht="39.6" x14ac:dyDescent="0.3">
      <c r="A20" s="11"/>
      <c r="B20" s="11">
        <v>67</v>
      </c>
      <c r="C20" s="12"/>
      <c r="D20" s="15" t="s">
        <v>36</v>
      </c>
      <c r="E20" s="46">
        <v>97585</v>
      </c>
      <c r="F20" s="46">
        <f>F21+F22</f>
        <v>86518</v>
      </c>
      <c r="G20" s="46">
        <f>G21</f>
        <v>102018</v>
      </c>
      <c r="H20" s="46">
        <v>95738</v>
      </c>
      <c r="I20" s="46">
        <v>95738</v>
      </c>
    </row>
    <row r="21" spans="1:9" x14ac:dyDescent="0.3">
      <c r="A21" s="11"/>
      <c r="B21" s="11"/>
      <c r="C21" s="12">
        <v>48</v>
      </c>
      <c r="D21" s="16" t="s">
        <v>75</v>
      </c>
      <c r="E21" s="46"/>
      <c r="F21" s="47">
        <f>'posebni dio 21'!F8+'posebni dio 21'!F13</f>
        <v>82110</v>
      </c>
      <c r="G21" s="47">
        <v>102018</v>
      </c>
      <c r="H21" s="47">
        <v>95738</v>
      </c>
      <c r="I21" s="47">
        <v>95738</v>
      </c>
    </row>
    <row r="22" spans="1:9" x14ac:dyDescent="0.3">
      <c r="A22" s="11"/>
      <c r="B22" s="11"/>
      <c r="C22" s="12">
        <v>51</v>
      </c>
      <c r="D22" s="16" t="s">
        <v>165</v>
      </c>
      <c r="E22" s="46"/>
      <c r="F22" s="46">
        <f>'posebni dio 21'!F102</f>
        <v>4408</v>
      </c>
      <c r="G22" s="46"/>
      <c r="H22" s="46"/>
      <c r="I22" s="46"/>
    </row>
    <row r="23" spans="1:9" x14ac:dyDescent="0.3">
      <c r="A23" s="11"/>
      <c r="B23" s="11">
        <v>68</v>
      </c>
      <c r="C23" s="12"/>
      <c r="D23" s="16" t="s">
        <v>83</v>
      </c>
      <c r="E23" s="46">
        <f>E24</f>
        <v>219</v>
      </c>
      <c r="F23" s="46">
        <v>21380</v>
      </c>
      <c r="G23" s="46">
        <f>G24</f>
        <v>0</v>
      </c>
      <c r="H23" s="46">
        <f t="shared" ref="H23" si="3">H24</f>
        <v>0</v>
      </c>
      <c r="I23" s="46">
        <v>0</v>
      </c>
    </row>
    <row r="24" spans="1:9" x14ac:dyDescent="0.3">
      <c r="A24" s="11"/>
      <c r="B24" s="11"/>
      <c r="C24" s="12">
        <v>32</v>
      </c>
      <c r="D24" s="16" t="s">
        <v>84</v>
      </c>
      <c r="E24" s="46">
        <v>219</v>
      </c>
      <c r="F24" s="64">
        <v>21380</v>
      </c>
      <c r="G24" s="47">
        <v>0</v>
      </c>
      <c r="H24" s="47">
        <v>0</v>
      </c>
      <c r="I24" s="47"/>
    </row>
    <row r="25" spans="1:9" ht="26.4" x14ac:dyDescent="0.3">
      <c r="A25" s="13">
        <v>7</v>
      </c>
      <c r="B25" s="14"/>
      <c r="C25" s="14"/>
      <c r="D25" s="26" t="s">
        <v>37</v>
      </c>
      <c r="E25" s="46">
        <f>E26</f>
        <v>98</v>
      </c>
      <c r="F25" s="46">
        <v>73</v>
      </c>
      <c r="G25" s="46">
        <f t="shared" ref="G25:I25" si="4">G26</f>
        <v>0</v>
      </c>
      <c r="H25" s="46">
        <f t="shared" si="4"/>
        <v>0</v>
      </c>
      <c r="I25" s="46">
        <f t="shared" si="4"/>
        <v>0</v>
      </c>
    </row>
    <row r="26" spans="1:9" ht="26.4" x14ac:dyDescent="0.3">
      <c r="A26" s="15"/>
      <c r="B26" s="15">
        <v>72</v>
      </c>
      <c r="C26" s="15"/>
      <c r="D26" s="27" t="s">
        <v>38</v>
      </c>
      <c r="E26" s="46">
        <v>98</v>
      </c>
      <c r="F26" s="47">
        <v>73</v>
      </c>
      <c r="G26" s="47">
        <v>0</v>
      </c>
      <c r="H26" s="47">
        <v>0</v>
      </c>
      <c r="I26" s="48">
        <v>0</v>
      </c>
    </row>
    <row r="27" spans="1:9" x14ac:dyDescent="0.3">
      <c r="A27" s="15"/>
      <c r="B27" s="15"/>
      <c r="C27" s="15">
        <v>11</v>
      </c>
      <c r="D27" s="27" t="s">
        <v>39</v>
      </c>
      <c r="E27" s="46"/>
      <c r="F27" s="47"/>
      <c r="G27" s="47"/>
      <c r="H27" s="47">
        <v>0</v>
      </c>
      <c r="I27" s="48"/>
    </row>
    <row r="28" spans="1:9" x14ac:dyDescent="0.3">
      <c r="A28" s="15">
        <v>9</v>
      </c>
      <c r="B28" s="15"/>
      <c r="C28" s="15"/>
      <c r="D28" s="27" t="s">
        <v>76</v>
      </c>
      <c r="E28" s="46"/>
      <c r="F28" s="47"/>
      <c r="G28" s="47"/>
      <c r="H28" s="47">
        <v>0</v>
      </c>
      <c r="I28" s="48"/>
    </row>
    <row r="29" spans="1:9" x14ac:dyDescent="0.3">
      <c r="A29" s="15"/>
      <c r="B29" s="15">
        <v>92</v>
      </c>
      <c r="C29" s="15"/>
      <c r="D29" s="27" t="s">
        <v>77</v>
      </c>
      <c r="E29" s="46">
        <v>5012</v>
      </c>
      <c r="F29" s="47">
        <v>5012</v>
      </c>
      <c r="G29" s="47">
        <f>G30+G31</f>
        <v>730275</v>
      </c>
      <c r="H29" s="47">
        <v>0</v>
      </c>
      <c r="I29" s="47">
        <v>0</v>
      </c>
    </row>
    <row r="30" spans="1:9" x14ac:dyDescent="0.3">
      <c r="A30" s="15"/>
      <c r="B30" s="15"/>
      <c r="C30" s="15">
        <v>32</v>
      </c>
      <c r="D30" s="27" t="s">
        <v>74</v>
      </c>
      <c r="E30" s="46">
        <v>5012</v>
      </c>
      <c r="F30" s="47">
        <v>5012</v>
      </c>
      <c r="G30" s="47">
        <v>729975</v>
      </c>
      <c r="H30" s="47">
        <v>0</v>
      </c>
      <c r="I30" s="48">
        <v>0</v>
      </c>
    </row>
    <row r="31" spans="1:9" x14ac:dyDescent="0.3">
      <c r="A31" s="15">
        <v>4</v>
      </c>
      <c r="B31" s="15"/>
      <c r="C31" s="12">
        <v>41</v>
      </c>
      <c r="D31" s="12" t="s">
        <v>172</v>
      </c>
      <c r="E31" s="46">
        <v>0</v>
      </c>
      <c r="F31" s="47">
        <v>0</v>
      </c>
      <c r="G31" s="47">
        <v>300</v>
      </c>
      <c r="H31" s="47">
        <v>0</v>
      </c>
      <c r="I31" s="48">
        <v>0</v>
      </c>
    </row>
    <row r="32" spans="1:9" ht="36.75" customHeight="1" x14ac:dyDescent="0.3"/>
    <row r="33" spans="1:12" ht="15.6" x14ac:dyDescent="0.3">
      <c r="A33" s="75" t="s">
        <v>40</v>
      </c>
      <c r="B33" s="96"/>
      <c r="C33" s="96"/>
      <c r="D33" s="96"/>
      <c r="E33" s="96"/>
      <c r="F33" s="96"/>
      <c r="G33" s="96"/>
      <c r="H33" s="96"/>
      <c r="I33" s="96"/>
    </row>
    <row r="34" spans="1:12" ht="6" customHeight="1" x14ac:dyDescent="0.3">
      <c r="A34" s="25"/>
      <c r="B34" s="25"/>
      <c r="C34" s="25"/>
      <c r="D34" s="25"/>
      <c r="E34" s="25"/>
      <c r="F34" s="25"/>
      <c r="G34" s="25"/>
      <c r="H34" s="4"/>
      <c r="I34" s="4"/>
    </row>
    <row r="35" spans="1:12" ht="26.4" x14ac:dyDescent="0.3">
      <c r="A35" s="21" t="s">
        <v>30</v>
      </c>
      <c r="B35" s="20" t="s">
        <v>31</v>
      </c>
      <c r="C35" s="20" t="s">
        <v>32</v>
      </c>
      <c r="D35" s="20" t="s">
        <v>41</v>
      </c>
      <c r="E35" s="20" t="s">
        <v>17</v>
      </c>
      <c r="F35" s="21" t="s">
        <v>164</v>
      </c>
      <c r="G35" s="21" t="s">
        <v>6</v>
      </c>
      <c r="H35" s="21" t="s">
        <v>7</v>
      </c>
      <c r="I35" s="21" t="s">
        <v>8</v>
      </c>
    </row>
    <row r="36" spans="1:12" ht="15.75" customHeight="1" x14ac:dyDescent="0.3">
      <c r="A36" s="10">
        <v>3</v>
      </c>
      <c r="B36" s="10"/>
      <c r="C36" s="10"/>
      <c r="D36" s="10" t="s">
        <v>42</v>
      </c>
      <c r="E36" s="46">
        <f>E37+E45+E54</f>
        <v>949360</v>
      </c>
      <c r="F36" s="46">
        <f>SUM(F37+F45+F54)</f>
        <v>1144741</v>
      </c>
      <c r="G36" s="46">
        <f>G37+G45+G54</f>
        <v>1149435</v>
      </c>
      <c r="H36" s="46">
        <f>SUM(H37+H45+H54)</f>
        <v>1156155</v>
      </c>
      <c r="I36" s="46">
        <v>1156155</v>
      </c>
      <c r="L36" s="63"/>
    </row>
    <row r="37" spans="1:12" ht="15.75" customHeight="1" x14ac:dyDescent="0.3">
      <c r="A37" s="10"/>
      <c r="B37" s="15">
        <v>31</v>
      </c>
      <c r="C37" s="15"/>
      <c r="D37" s="15" t="s">
        <v>43</v>
      </c>
      <c r="E37" s="46">
        <f>E38+E39+E40+E41+E42+E43</f>
        <v>832479</v>
      </c>
      <c r="F37" s="68">
        <f>SUM(F38:F44)</f>
        <v>1017624</v>
      </c>
      <c r="G37" s="46">
        <v>1021992</v>
      </c>
      <c r="H37" s="46">
        <v>1052897</v>
      </c>
      <c r="I37" s="46">
        <v>1052897</v>
      </c>
    </row>
    <row r="38" spans="1:12" x14ac:dyDescent="0.3">
      <c r="A38" s="11"/>
      <c r="B38" s="11"/>
      <c r="C38" s="12">
        <v>11</v>
      </c>
      <c r="D38" s="12" t="s">
        <v>39</v>
      </c>
      <c r="E38" s="46">
        <v>0</v>
      </c>
      <c r="F38" s="47">
        <f>'posebni dio 21'!F100</f>
        <v>962</v>
      </c>
      <c r="G38" s="8">
        <v>1594</v>
      </c>
      <c r="H38" s="8">
        <v>0</v>
      </c>
      <c r="I38" s="8">
        <v>0</v>
      </c>
    </row>
    <row r="39" spans="1:12" x14ac:dyDescent="0.3">
      <c r="A39" s="11"/>
      <c r="B39" s="11"/>
      <c r="C39" s="12">
        <v>32</v>
      </c>
      <c r="D39" s="12" t="s">
        <v>56</v>
      </c>
      <c r="E39" s="46">
        <v>0</v>
      </c>
      <c r="F39" s="47">
        <f>0</f>
        <v>0</v>
      </c>
      <c r="G39" s="8">
        <v>0</v>
      </c>
      <c r="H39" s="8">
        <v>0</v>
      </c>
      <c r="I39" s="8">
        <v>0</v>
      </c>
    </row>
    <row r="40" spans="1:12" x14ac:dyDescent="0.3">
      <c r="A40" s="11"/>
      <c r="B40" s="11"/>
      <c r="C40" s="12">
        <v>47</v>
      </c>
      <c r="D40" s="12" t="s">
        <v>79</v>
      </c>
      <c r="E40" s="46">
        <v>0</v>
      </c>
      <c r="F40" s="47">
        <v>0</v>
      </c>
      <c r="G40" s="8">
        <v>0</v>
      </c>
      <c r="H40" s="8">
        <v>0</v>
      </c>
      <c r="I40" s="8">
        <v>0</v>
      </c>
    </row>
    <row r="41" spans="1:12" x14ac:dyDescent="0.3">
      <c r="A41" s="11"/>
      <c r="B41" s="11"/>
      <c r="C41" s="12">
        <v>48</v>
      </c>
      <c r="D41" s="12" t="s">
        <v>80</v>
      </c>
      <c r="E41" s="46">
        <v>0</v>
      </c>
      <c r="F41" s="47">
        <v>0</v>
      </c>
      <c r="G41" s="8">
        <v>0</v>
      </c>
      <c r="H41" s="8">
        <v>0</v>
      </c>
      <c r="I41" s="8">
        <v>0</v>
      </c>
    </row>
    <row r="42" spans="1:12" x14ac:dyDescent="0.3">
      <c r="A42" s="11"/>
      <c r="B42" s="11"/>
      <c r="C42" s="12">
        <v>51</v>
      </c>
      <c r="D42" s="12" t="s">
        <v>82</v>
      </c>
      <c r="E42" s="46">
        <v>13765</v>
      </c>
      <c r="F42" s="47">
        <f>'posebni dio 21'!F104</f>
        <v>4408</v>
      </c>
      <c r="G42" s="8">
        <v>8143</v>
      </c>
      <c r="H42" s="8">
        <v>0</v>
      </c>
      <c r="I42" s="8">
        <v>0</v>
      </c>
    </row>
    <row r="43" spans="1:12" x14ac:dyDescent="0.3">
      <c r="A43" s="11"/>
      <c r="B43" s="11"/>
      <c r="C43" s="12">
        <v>53</v>
      </c>
      <c r="D43" s="12" t="s">
        <v>81</v>
      </c>
      <c r="E43" s="46">
        <v>818714</v>
      </c>
      <c r="F43" s="47">
        <f>'posebni dio 21'!F39</f>
        <v>1011729</v>
      </c>
      <c r="G43" s="8">
        <v>1011729</v>
      </c>
      <c r="H43" s="8">
        <v>1011729</v>
      </c>
      <c r="I43" s="8">
        <v>1011729</v>
      </c>
    </row>
    <row r="44" spans="1:12" x14ac:dyDescent="0.3">
      <c r="A44" s="11"/>
      <c r="B44" s="11"/>
      <c r="C44" s="12">
        <v>58</v>
      </c>
      <c r="D44" s="12" t="s">
        <v>158</v>
      </c>
      <c r="E44" s="46"/>
      <c r="F44" s="47">
        <f>'posebni dio 21'!F32</f>
        <v>525</v>
      </c>
      <c r="G44" s="8">
        <v>525</v>
      </c>
      <c r="H44" s="8">
        <v>0</v>
      </c>
      <c r="I44" s="8">
        <v>0</v>
      </c>
    </row>
    <row r="45" spans="1:12" x14ac:dyDescent="0.3">
      <c r="A45" s="11"/>
      <c r="B45" s="11">
        <v>32</v>
      </c>
      <c r="C45" s="12"/>
      <c r="D45" s="11" t="s">
        <v>44</v>
      </c>
      <c r="E45" s="46">
        <f>E46+E47+E48+E49+E50+E51</f>
        <v>114247</v>
      </c>
      <c r="F45" s="63">
        <f>SUM(F46:F51)</f>
        <v>124927</v>
      </c>
      <c r="G45" s="46">
        <v>125253</v>
      </c>
      <c r="H45" s="46">
        <v>101068</v>
      </c>
      <c r="I45" s="46">
        <v>101068</v>
      </c>
    </row>
    <row r="46" spans="1:12" x14ac:dyDescent="0.3">
      <c r="A46" s="11"/>
      <c r="B46" s="11"/>
      <c r="C46" s="12">
        <v>11</v>
      </c>
      <c r="D46" s="12" t="s">
        <v>39</v>
      </c>
      <c r="E46" s="46">
        <v>325</v>
      </c>
      <c r="F46" s="47">
        <f>'posebni dio 21'!F46+'posebni dio 21'!F50+'posebni dio 21'!F74</f>
        <v>24434</v>
      </c>
      <c r="G46" s="8">
        <v>24461</v>
      </c>
      <c r="H46" s="8">
        <v>664</v>
      </c>
      <c r="I46" s="8">
        <v>664</v>
      </c>
    </row>
    <row r="47" spans="1:12" x14ac:dyDescent="0.3">
      <c r="A47" s="11"/>
      <c r="B47" s="11"/>
      <c r="C47" s="12">
        <v>32</v>
      </c>
      <c r="D47" s="12" t="s">
        <v>56</v>
      </c>
      <c r="E47" s="46">
        <v>3567</v>
      </c>
      <c r="F47" s="47">
        <f>'posebni dio 21'!F19</f>
        <v>3451</v>
      </c>
      <c r="G47" s="8">
        <v>3451</v>
      </c>
      <c r="H47" s="8">
        <v>3451</v>
      </c>
      <c r="I47" s="8">
        <v>3451</v>
      </c>
    </row>
    <row r="48" spans="1:12" x14ac:dyDescent="0.3">
      <c r="A48" s="11"/>
      <c r="B48" s="11"/>
      <c r="C48" s="12">
        <v>47</v>
      </c>
      <c r="D48" s="12" t="s">
        <v>79</v>
      </c>
      <c r="E48" s="46">
        <v>0</v>
      </c>
      <c r="F48" s="47">
        <v>0</v>
      </c>
      <c r="G48" s="8">
        <v>0</v>
      </c>
      <c r="H48" s="8">
        <v>0</v>
      </c>
      <c r="I48" s="8">
        <v>0</v>
      </c>
    </row>
    <row r="49" spans="1:9" x14ac:dyDescent="0.3">
      <c r="A49" s="11"/>
      <c r="B49" s="11"/>
      <c r="C49" s="12">
        <v>48</v>
      </c>
      <c r="D49" s="12" t="s">
        <v>80</v>
      </c>
      <c r="E49" s="46">
        <v>98668</v>
      </c>
      <c r="F49" s="47">
        <f>'posebni dio 21'!F10+'posebni dio 21'!F15</f>
        <v>80982</v>
      </c>
      <c r="G49" s="8">
        <v>80982</v>
      </c>
      <c r="H49" s="8">
        <v>80982</v>
      </c>
      <c r="I49" s="8">
        <v>80982</v>
      </c>
    </row>
    <row r="50" spans="1:9" x14ac:dyDescent="0.3">
      <c r="A50" s="11"/>
      <c r="B50" s="11"/>
      <c r="C50" s="12">
        <v>53</v>
      </c>
      <c r="D50" s="12" t="s">
        <v>81</v>
      </c>
      <c r="E50" s="46">
        <v>11316</v>
      </c>
      <c r="F50" s="47">
        <f>'posebni dio 21'!F29+'posebni dio 21'!F40+'posebni dio 21'!F62</f>
        <v>15675</v>
      </c>
      <c r="G50" s="8">
        <v>15674</v>
      </c>
      <c r="H50" s="8">
        <v>15674</v>
      </c>
      <c r="I50" s="8">
        <v>15674</v>
      </c>
    </row>
    <row r="51" spans="1:9" x14ac:dyDescent="0.3">
      <c r="A51" s="11"/>
      <c r="B51" s="11"/>
      <c r="C51" s="12">
        <v>58</v>
      </c>
      <c r="D51" s="12" t="s">
        <v>158</v>
      </c>
      <c r="E51" s="46">
        <v>371</v>
      </c>
      <c r="F51" s="47">
        <v>385</v>
      </c>
      <c r="G51" s="8">
        <v>385</v>
      </c>
      <c r="H51" s="8">
        <v>385</v>
      </c>
      <c r="I51" s="8">
        <v>385</v>
      </c>
    </row>
    <row r="52" spans="1:9" x14ac:dyDescent="0.3">
      <c r="A52" s="11"/>
      <c r="B52" s="11"/>
      <c r="C52" s="12">
        <v>41</v>
      </c>
      <c r="D52" s="12" t="s">
        <v>172</v>
      </c>
      <c r="E52" s="46">
        <v>0</v>
      </c>
      <c r="F52" s="47">
        <v>0</v>
      </c>
      <c r="G52" s="8">
        <v>300</v>
      </c>
      <c r="H52" s="8">
        <v>0</v>
      </c>
      <c r="I52" s="8">
        <v>0</v>
      </c>
    </row>
    <row r="53" spans="1:9" x14ac:dyDescent="0.3">
      <c r="A53" s="11"/>
      <c r="B53" s="11"/>
      <c r="C53" s="12"/>
      <c r="D53" s="12"/>
      <c r="E53" s="46"/>
      <c r="F53" s="47"/>
      <c r="G53" s="8"/>
      <c r="H53" s="8"/>
      <c r="I53" s="8"/>
    </row>
    <row r="54" spans="1:9" x14ac:dyDescent="0.3">
      <c r="A54" s="11"/>
      <c r="B54" s="11">
        <v>34</v>
      </c>
      <c r="C54" s="12"/>
      <c r="D54" s="12" t="s">
        <v>78</v>
      </c>
      <c r="E54" s="46">
        <f>SUM(E55:E59)</f>
        <v>2634</v>
      </c>
      <c r="F54" s="68">
        <f>SUM(F55:F60)</f>
        <v>2190</v>
      </c>
      <c r="G54" s="46">
        <v>2190</v>
      </c>
      <c r="H54" s="46">
        <v>2190</v>
      </c>
      <c r="I54" s="46">
        <v>2190</v>
      </c>
    </row>
    <row r="55" spans="1:9" x14ac:dyDescent="0.3">
      <c r="A55" s="11"/>
      <c r="B55" s="11"/>
      <c r="C55" s="12">
        <v>11</v>
      </c>
      <c r="D55" s="12" t="s">
        <v>39</v>
      </c>
      <c r="E55" s="46">
        <v>0</v>
      </c>
      <c r="F55" s="47">
        <v>0</v>
      </c>
      <c r="G55" s="8">
        <v>0</v>
      </c>
      <c r="H55" s="8">
        <v>0</v>
      </c>
      <c r="I55" s="8">
        <v>0</v>
      </c>
    </row>
    <row r="56" spans="1:9" x14ac:dyDescent="0.3">
      <c r="A56" s="11"/>
      <c r="B56" s="11"/>
      <c r="C56" s="12">
        <v>32</v>
      </c>
      <c r="D56" s="12" t="s">
        <v>56</v>
      </c>
      <c r="E56" s="46">
        <v>0</v>
      </c>
      <c r="F56" s="47">
        <v>0</v>
      </c>
      <c r="G56" s="8">
        <v>0</v>
      </c>
      <c r="H56" s="8">
        <v>0</v>
      </c>
      <c r="I56" s="8">
        <v>0</v>
      </c>
    </row>
    <row r="57" spans="1:9" x14ac:dyDescent="0.3">
      <c r="A57" s="11"/>
      <c r="B57" s="11"/>
      <c r="C57" s="12">
        <v>47</v>
      </c>
      <c r="D57" s="12" t="s">
        <v>79</v>
      </c>
      <c r="E57" s="46">
        <v>0</v>
      </c>
      <c r="F57" s="47">
        <v>0</v>
      </c>
      <c r="G57" s="8">
        <v>0</v>
      </c>
      <c r="H57" s="8">
        <v>0</v>
      </c>
      <c r="I57" s="8">
        <v>0</v>
      </c>
    </row>
    <row r="58" spans="1:9" x14ac:dyDescent="0.3">
      <c r="A58" s="11"/>
      <c r="B58" s="11"/>
      <c r="C58" s="12">
        <v>48</v>
      </c>
      <c r="D58" s="12" t="s">
        <v>80</v>
      </c>
      <c r="E58" s="46">
        <v>948</v>
      </c>
      <c r="F58" s="47">
        <v>1128</v>
      </c>
      <c r="G58" s="8">
        <v>1128</v>
      </c>
      <c r="H58" s="8">
        <v>1128</v>
      </c>
      <c r="I58" s="8">
        <v>1128</v>
      </c>
    </row>
    <row r="59" spans="1:9" x14ac:dyDescent="0.3">
      <c r="A59" s="11"/>
      <c r="B59" s="11"/>
      <c r="C59" s="12">
        <v>53</v>
      </c>
      <c r="D59" s="12" t="s">
        <v>81</v>
      </c>
      <c r="E59" s="46">
        <v>1686</v>
      </c>
      <c r="F59" s="47">
        <v>1062</v>
      </c>
      <c r="G59" s="8">
        <v>1062</v>
      </c>
      <c r="H59" s="8">
        <v>0</v>
      </c>
      <c r="I59" s="8">
        <v>0</v>
      </c>
    </row>
    <row r="60" spans="1:9" x14ac:dyDescent="0.3">
      <c r="A60" s="11"/>
      <c r="B60" s="11"/>
      <c r="C60" s="12"/>
      <c r="D60" s="12"/>
      <c r="E60" s="46"/>
      <c r="F60" s="46"/>
      <c r="G60" s="7"/>
      <c r="H60" s="7"/>
      <c r="I60" s="7"/>
    </row>
    <row r="61" spans="1:9" ht="26.4" x14ac:dyDescent="0.3">
      <c r="A61" s="13">
        <v>4</v>
      </c>
      <c r="B61" s="14"/>
      <c r="C61" s="14"/>
      <c r="D61" s="26" t="s">
        <v>45</v>
      </c>
      <c r="E61" s="46">
        <v>22286</v>
      </c>
      <c r="F61" s="68">
        <v>12766</v>
      </c>
      <c r="G61" s="46">
        <v>12766</v>
      </c>
      <c r="H61" s="46">
        <v>195</v>
      </c>
      <c r="I61" s="46">
        <v>195</v>
      </c>
    </row>
    <row r="62" spans="1:9" ht="39.6" x14ac:dyDescent="0.3">
      <c r="A62" s="15"/>
      <c r="B62" s="15">
        <v>42</v>
      </c>
      <c r="C62" s="15"/>
      <c r="D62" s="27" t="s">
        <v>68</v>
      </c>
      <c r="E62" s="46">
        <f>E64+E65+E66</f>
        <v>22285</v>
      </c>
      <c r="F62" s="46">
        <v>12766</v>
      </c>
      <c r="G62" s="46">
        <v>12766</v>
      </c>
      <c r="H62" s="46">
        <v>195</v>
      </c>
      <c r="I62" s="46">
        <v>195</v>
      </c>
    </row>
    <row r="63" spans="1:9" x14ac:dyDescent="0.3">
      <c r="A63" s="15"/>
      <c r="B63" s="15"/>
      <c r="C63" s="15">
        <v>11</v>
      </c>
      <c r="D63" s="27" t="s">
        <v>39</v>
      </c>
      <c r="E63" s="46"/>
      <c r="F63" s="46">
        <v>597</v>
      </c>
      <c r="G63" s="46">
        <v>664</v>
      </c>
      <c r="H63" s="46">
        <v>62</v>
      </c>
      <c r="I63" s="46">
        <v>62</v>
      </c>
    </row>
    <row r="64" spans="1:9" x14ac:dyDescent="0.3">
      <c r="A64" s="15"/>
      <c r="B64" s="15"/>
      <c r="C64" s="15">
        <v>32</v>
      </c>
      <c r="D64" s="27" t="s">
        <v>56</v>
      </c>
      <c r="E64" s="46">
        <v>398</v>
      </c>
      <c r="F64" s="8">
        <v>664</v>
      </c>
      <c r="G64" s="8">
        <v>597</v>
      </c>
      <c r="H64" s="8">
        <v>132723</v>
      </c>
      <c r="I64" s="9">
        <v>132723</v>
      </c>
    </row>
    <row r="65" spans="1:9" x14ac:dyDescent="0.3">
      <c r="A65" s="15"/>
      <c r="B65" s="15"/>
      <c r="C65" s="15">
        <v>53</v>
      </c>
      <c r="D65" s="27" t="s">
        <v>81</v>
      </c>
      <c r="E65" s="46">
        <v>365</v>
      </c>
      <c r="F65" s="8">
        <v>3716</v>
      </c>
      <c r="G65" s="8">
        <v>3716</v>
      </c>
      <c r="H65" s="8">
        <v>0</v>
      </c>
      <c r="I65" s="9">
        <v>0</v>
      </c>
    </row>
    <row r="66" spans="1:9" x14ac:dyDescent="0.3">
      <c r="A66" s="15"/>
      <c r="B66" s="15"/>
      <c r="C66" s="15">
        <v>47</v>
      </c>
      <c r="D66" s="27" t="s">
        <v>71</v>
      </c>
      <c r="E66" s="46">
        <v>21522</v>
      </c>
      <c r="F66" s="8">
        <v>5028</v>
      </c>
      <c r="G66" s="8">
        <v>5028</v>
      </c>
      <c r="H66" s="8">
        <v>0</v>
      </c>
      <c r="I66" s="9">
        <v>0</v>
      </c>
    </row>
    <row r="67" spans="1:9" x14ac:dyDescent="0.3">
      <c r="A67" s="15"/>
      <c r="B67" s="15"/>
      <c r="C67" s="15">
        <v>58</v>
      </c>
      <c r="D67" s="27" t="s">
        <v>158</v>
      </c>
      <c r="E67" s="46"/>
      <c r="F67" s="8">
        <v>2654</v>
      </c>
      <c r="G67" s="8">
        <v>2654</v>
      </c>
      <c r="H67" s="8">
        <v>0</v>
      </c>
      <c r="I67" s="9">
        <v>0</v>
      </c>
    </row>
    <row r="68" spans="1:9" x14ac:dyDescent="0.3">
      <c r="A68" s="15"/>
      <c r="B68" s="15"/>
      <c r="C68" s="15"/>
      <c r="D68" s="27"/>
      <c r="E68" s="46"/>
      <c r="F68" s="8"/>
      <c r="G68" s="8"/>
      <c r="H68" s="8"/>
      <c r="I68" s="9"/>
    </row>
    <row r="71" spans="1:9" x14ac:dyDescent="0.3">
      <c r="A71" t="s">
        <v>161</v>
      </c>
      <c r="B71" t="s">
        <v>169</v>
      </c>
      <c r="G71" t="s">
        <v>163</v>
      </c>
    </row>
    <row r="72" spans="1:9" x14ac:dyDescent="0.3">
      <c r="A72" t="s">
        <v>162</v>
      </c>
      <c r="B72" t="s">
        <v>174</v>
      </c>
      <c r="G72" t="s">
        <v>166</v>
      </c>
    </row>
    <row r="74" spans="1:9" x14ac:dyDescent="0.3">
      <c r="A74" t="s">
        <v>175</v>
      </c>
    </row>
  </sheetData>
  <mergeCells count="5">
    <mergeCell ref="A7:I7"/>
    <mergeCell ref="A33:I33"/>
    <mergeCell ref="A1:I1"/>
    <mergeCell ref="A3:I3"/>
    <mergeCell ref="A5:I5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workbookViewId="0">
      <selection activeCell="B21" sqref="B21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75" t="s">
        <v>0</v>
      </c>
      <c r="B1" s="75"/>
      <c r="C1" s="75"/>
      <c r="D1" s="75"/>
      <c r="E1" s="75"/>
      <c r="F1" s="75"/>
    </row>
    <row r="2" spans="1:6" ht="18" customHeight="1" x14ac:dyDescent="0.3">
      <c r="A2" s="25"/>
      <c r="B2" s="25"/>
      <c r="C2" s="25"/>
      <c r="D2" s="25"/>
      <c r="E2" s="25"/>
      <c r="F2" s="25"/>
    </row>
    <row r="3" spans="1:6" ht="15.6" x14ac:dyDescent="0.3">
      <c r="A3" s="75" t="s">
        <v>1</v>
      </c>
      <c r="B3" s="75"/>
      <c r="C3" s="75"/>
      <c r="D3" s="75"/>
      <c r="E3" s="92"/>
      <c r="F3" s="92"/>
    </row>
    <row r="4" spans="1:6" ht="17.399999999999999" x14ac:dyDescent="0.3">
      <c r="A4" s="25"/>
      <c r="B4" s="25"/>
      <c r="C4" s="25"/>
      <c r="D4" s="25"/>
      <c r="E4" s="4"/>
      <c r="F4" s="4"/>
    </row>
    <row r="5" spans="1:6" ht="18" customHeight="1" x14ac:dyDescent="0.3">
      <c r="A5" s="75" t="s">
        <v>29</v>
      </c>
      <c r="B5" s="76"/>
      <c r="C5" s="76"/>
      <c r="D5" s="76"/>
      <c r="E5" s="76"/>
      <c r="F5" s="76"/>
    </row>
    <row r="6" spans="1:6" ht="17.399999999999999" x14ac:dyDescent="0.3">
      <c r="A6" s="25"/>
      <c r="B6" s="25"/>
      <c r="C6" s="25"/>
      <c r="D6" s="25"/>
      <c r="E6" s="4"/>
      <c r="F6" s="4"/>
    </row>
    <row r="7" spans="1:6" ht="15.6" x14ac:dyDescent="0.3">
      <c r="A7" s="75" t="s">
        <v>46</v>
      </c>
      <c r="B7" s="96"/>
      <c r="C7" s="96"/>
      <c r="D7" s="96"/>
      <c r="E7" s="96"/>
      <c r="F7" s="96"/>
    </row>
    <row r="8" spans="1:6" ht="17.399999999999999" x14ac:dyDescent="0.3">
      <c r="A8" s="25"/>
      <c r="B8" s="25"/>
      <c r="C8" s="25"/>
      <c r="D8" s="25"/>
      <c r="E8" s="4"/>
      <c r="F8" s="4"/>
    </row>
    <row r="9" spans="1:6" ht="26.4" x14ac:dyDescent="0.3">
      <c r="A9" s="21" t="s">
        <v>47</v>
      </c>
      <c r="B9" s="20" t="s">
        <v>17</v>
      </c>
      <c r="C9" s="21" t="s">
        <v>18</v>
      </c>
      <c r="D9" s="21" t="s">
        <v>6</v>
      </c>
      <c r="E9" s="21" t="s">
        <v>7</v>
      </c>
      <c r="F9" s="21" t="s">
        <v>8</v>
      </c>
    </row>
    <row r="10" spans="1:6" ht="15.75" customHeight="1" x14ac:dyDescent="0.3">
      <c r="A10" s="10" t="s">
        <v>48</v>
      </c>
      <c r="B10" s="7">
        <v>971646</v>
      </c>
      <c r="C10" s="8">
        <v>1157506</v>
      </c>
      <c r="D10" s="8">
        <v>1162200</v>
      </c>
      <c r="E10" s="8">
        <v>1156350</v>
      </c>
      <c r="F10" s="8">
        <v>1156350</v>
      </c>
    </row>
    <row r="11" spans="1:6" ht="15.75" customHeight="1" x14ac:dyDescent="0.3">
      <c r="A11" s="10" t="s">
        <v>159</v>
      </c>
      <c r="B11" s="7">
        <v>971646</v>
      </c>
      <c r="C11" s="8">
        <v>1157506</v>
      </c>
      <c r="D11" s="8">
        <v>1162200</v>
      </c>
      <c r="E11" s="8">
        <v>1156350</v>
      </c>
      <c r="F11" s="8">
        <v>1156350</v>
      </c>
    </row>
    <row r="12" spans="1:6" x14ac:dyDescent="0.3">
      <c r="A12" s="16" t="s">
        <v>160</v>
      </c>
      <c r="B12" s="7">
        <v>971646</v>
      </c>
      <c r="C12" s="8">
        <v>1157506</v>
      </c>
      <c r="D12" s="8">
        <v>1162200</v>
      </c>
      <c r="E12" s="8">
        <v>1156350</v>
      </c>
      <c r="F12" s="8">
        <v>1156350</v>
      </c>
    </row>
    <row r="15" spans="1:6" x14ac:dyDescent="0.3">
      <c r="A15" t="s">
        <v>170</v>
      </c>
    </row>
    <row r="16" spans="1:6" x14ac:dyDescent="0.3">
      <c r="A16" t="s">
        <v>173</v>
      </c>
      <c r="D16" t="s">
        <v>163</v>
      </c>
    </row>
    <row r="17" spans="1:4" x14ac:dyDescent="0.3">
      <c r="D17" t="s">
        <v>166</v>
      </c>
    </row>
    <row r="18" spans="1:4" x14ac:dyDescent="0.3">
      <c r="A18" t="s">
        <v>175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0"/>
  <sheetViews>
    <sheetView topLeftCell="A10"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8" customHeight="1" x14ac:dyDescent="0.3">
      <c r="A2" s="25"/>
      <c r="B2" s="25"/>
      <c r="C2" s="25"/>
      <c r="D2" s="25"/>
      <c r="E2" s="25"/>
      <c r="F2" s="25"/>
      <c r="G2" s="25"/>
      <c r="H2" s="25"/>
      <c r="I2" s="25"/>
    </row>
    <row r="3" spans="1:9" ht="15.6" x14ac:dyDescent="0.3">
      <c r="A3" s="75" t="s">
        <v>1</v>
      </c>
      <c r="B3" s="75"/>
      <c r="C3" s="75"/>
      <c r="D3" s="75"/>
      <c r="E3" s="75"/>
      <c r="F3" s="75"/>
      <c r="G3" s="75"/>
      <c r="H3" s="92"/>
      <c r="I3" s="92"/>
    </row>
    <row r="4" spans="1:9" ht="17.399999999999999" x14ac:dyDescent="0.3">
      <c r="A4" s="25"/>
      <c r="B4" s="25"/>
      <c r="C4" s="25"/>
      <c r="D4" s="25"/>
      <c r="E4" s="25"/>
      <c r="F4" s="25"/>
      <c r="G4" s="25"/>
      <c r="H4" s="4"/>
      <c r="I4" s="4"/>
    </row>
    <row r="5" spans="1:9" ht="18" customHeight="1" x14ac:dyDescent="0.3">
      <c r="A5" s="75" t="s">
        <v>49</v>
      </c>
      <c r="B5" s="76"/>
      <c r="C5" s="76"/>
      <c r="D5" s="76"/>
      <c r="E5" s="76"/>
      <c r="F5" s="76"/>
      <c r="G5" s="76"/>
      <c r="H5" s="76"/>
      <c r="I5" s="76"/>
    </row>
    <row r="6" spans="1:9" ht="17.399999999999999" x14ac:dyDescent="0.3">
      <c r="A6" s="25"/>
      <c r="B6" s="25"/>
      <c r="C6" s="25"/>
      <c r="D6" s="25"/>
      <c r="E6" s="25"/>
      <c r="F6" s="25"/>
      <c r="G6" s="25"/>
      <c r="H6" s="4"/>
      <c r="I6" s="4"/>
    </row>
    <row r="7" spans="1:9" ht="26.4" x14ac:dyDescent="0.3">
      <c r="A7" s="21" t="s">
        <v>30</v>
      </c>
      <c r="B7" s="20" t="s">
        <v>31</v>
      </c>
      <c r="C7" s="20" t="s">
        <v>32</v>
      </c>
      <c r="D7" s="20" t="s">
        <v>50</v>
      </c>
      <c r="E7" s="20" t="s">
        <v>17</v>
      </c>
      <c r="F7" s="21" t="s">
        <v>18</v>
      </c>
      <c r="G7" s="21" t="s">
        <v>6</v>
      </c>
      <c r="H7" s="21" t="s">
        <v>7</v>
      </c>
      <c r="I7" s="21" t="s">
        <v>8</v>
      </c>
    </row>
    <row r="8" spans="1:9" ht="26.4" x14ac:dyDescent="0.3">
      <c r="A8" s="10">
        <v>8</v>
      </c>
      <c r="B8" s="10"/>
      <c r="C8" s="10"/>
      <c r="D8" s="10" t="s">
        <v>51</v>
      </c>
      <c r="E8" s="7"/>
      <c r="F8" s="8"/>
      <c r="G8" s="8"/>
      <c r="H8" s="8"/>
      <c r="I8" s="8"/>
    </row>
    <row r="9" spans="1:9" x14ac:dyDescent="0.3">
      <c r="A9" s="10"/>
      <c r="B9" s="15">
        <v>84</v>
      </c>
      <c r="C9" s="15"/>
      <c r="D9" s="15" t="s">
        <v>52</v>
      </c>
      <c r="E9" s="7"/>
      <c r="F9" s="8"/>
      <c r="G9" s="8"/>
      <c r="H9" s="8"/>
      <c r="I9" s="8"/>
    </row>
    <row r="10" spans="1:9" ht="26.4" x14ac:dyDescent="0.3">
      <c r="A10" s="11"/>
      <c r="B10" s="11"/>
      <c r="C10" s="12">
        <v>81</v>
      </c>
      <c r="D10" s="16" t="s">
        <v>53</v>
      </c>
      <c r="E10" s="7"/>
      <c r="F10" s="8"/>
      <c r="G10" s="8"/>
      <c r="H10" s="8"/>
      <c r="I10" s="8"/>
    </row>
    <row r="11" spans="1:9" ht="26.4" x14ac:dyDescent="0.3">
      <c r="A11" s="13">
        <v>5</v>
      </c>
      <c r="B11" s="14"/>
      <c r="C11" s="14"/>
      <c r="D11" s="26" t="s">
        <v>54</v>
      </c>
      <c r="E11" s="7"/>
      <c r="F11" s="8"/>
      <c r="G11" s="8"/>
      <c r="H11" s="8"/>
      <c r="I11" s="8"/>
    </row>
    <row r="12" spans="1:9" ht="26.4" x14ac:dyDescent="0.3">
      <c r="A12" s="15"/>
      <c r="B12" s="15">
        <v>54</v>
      </c>
      <c r="C12" s="15"/>
      <c r="D12" s="27" t="s">
        <v>55</v>
      </c>
      <c r="E12" s="7"/>
      <c r="F12" s="8"/>
      <c r="G12" s="8"/>
      <c r="H12" s="8"/>
      <c r="I12" s="9"/>
    </row>
    <row r="13" spans="1:9" x14ac:dyDescent="0.3">
      <c r="A13" s="15"/>
      <c r="B13" s="15"/>
      <c r="C13" s="12">
        <v>11</v>
      </c>
      <c r="D13" s="12" t="s">
        <v>39</v>
      </c>
      <c r="E13" s="7"/>
      <c r="F13" s="8"/>
      <c r="G13" s="8"/>
      <c r="H13" s="8"/>
      <c r="I13" s="9"/>
    </row>
    <row r="14" spans="1:9" x14ac:dyDescent="0.3">
      <c r="A14" s="15"/>
      <c r="B14" s="15"/>
      <c r="C14" s="12">
        <v>31</v>
      </c>
      <c r="D14" s="12" t="s">
        <v>56</v>
      </c>
      <c r="E14" s="7"/>
      <c r="F14" s="8"/>
      <c r="G14" s="8"/>
      <c r="H14" s="8"/>
      <c r="I14" s="9"/>
    </row>
    <row r="20" spans="1:1" x14ac:dyDescent="0.3">
      <c r="A20" t="s">
        <v>175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5"/>
  <sheetViews>
    <sheetView topLeftCell="A16" workbookViewId="0">
      <selection activeCell="D27" sqref="D2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7.399999999999999" x14ac:dyDescent="0.3">
      <c r="A2" s="25"/>
      <c r="B2" s="25"/>
      <c r="C2" s="25"/>
      <c r="D2" s="25"/>
      <c r="E2" s="25"/>
      <c r="F2" s="25"/>
      <c r="G2" s="25"/>
      <c r="H2" s="4"/>
      <c r="I2" s="4"/>
    </row>
    <row r="3" spans="1:9" ht="18" customHeight="1" x14ac:dyDescent="0.3">
      <c r="A3" s="75" t="s">
        <v>57</v>
      </c>
      <c r="B3" s="76"/>
      <c r="C3" s="76"/>
      <c r="D3" s="76"/>
      <c r="E3" s="76"/>
      <c r="F3" s="76"/>
      <c r="G3" s="76"/>
      <c r="H3" s="76"/>
      <c r="I3" s="76"/>
    </row>
    <row r="4" spans="1:9" ht="17.399999999999999" x14ac:dyDescent="0.3">
      <c r="A4" s="25"/>
      <c r="B4" s="25"/>
      <c r="C4" s="25"/>
      <c r="D4" s="25"/>
      <c r="E4" s="25"/>
      <c r="F4" s="25"/>
      <c r="G4" s="25"/>
      <c r="H4" s="4"/>
      <c r="I4" s="4"/>
    </row>
    <row r="5" spans="1:9" ht="26.4" x14ac:dyDescent="0.3">
      <c r="A5" s="109" t="s">
        <v>58</v>
      </c>
      <c r="B5" s="110"/>
      <c r="C5" s="111"/>
      <c r="D5" s="20" t="s">
        <v>59</v>
      </c>
      <c r="E5" s="20" t="s">
        <v>17</v>
      </c>
      <c r="F5" s="21" t="s">
        <v>18</v>
      </c>
      <c r="G5" s="21" t="s">
        <v>6</v>
      </c>
      <c r="H5" s="21" t="s">
        <v>7</v>
      </c>
      <c r="I5" s="21" t="s">
        <v>8</v>
      </c>
    </row>
    <row r="6" spans="1:9" x14ac:dyDescent="0.3">
      <c r="A6" s="103" t="s">
        <v>60</v>
      </c>
      <c r="B6" s="104"/>
      <c r="C6" s="105"/>
      <c r="D6" s="43" t="s">
        <v>61</v>
      </c>
      <c r="E6" s="7"/>
      <c r="F6" s="8"/>
      <c r="G6" s="8"/>
      <c r="H6" s="8"/>
      <c r="I6" s="8"/>
    </row>
    <row r="7" spans="1:9" x14ac:dyDescent="0.3">
      <c r="A7" s="103" t="s">
        <v>62</v>
      </c>
      <c r="B7" s="104"/>
      <c r="C7" s="105"/>
      <c r="D7" s="43" t="s">
        <v>63</v>
      </c>
      <c r="E7" s="7"/>
      <c r="F7" s="8"/>
      <c r="G7" s="8"/>
      <c r="H7" s="8"/>
      <c r="I7" s="8"/>
    </row>
    <row r="8" spans="1:9" x14ac:dyDescent="0.3">
      <c r="A8" s="106" t="s">
        <v>64</v>
      </c>
      <c r="B8" s="107"/>
      <c r="C8" s="108"/>
      <c r="D8" s="44" t="s">
        <v>65</v>
      </c>
      <c r="E8" s="7"/>
      <c r="F8" s="8"/>
      <c r="G8" s="8"/>
      <c r="H8" s="8"/>
      <c r="I8" s="9"/>
    </row>
    <row r="9" spans="1:9" x14ac:dyDescent="0.3">
      <c r="A9" s="97">
        <v>3</v>
      </c>
      <c r="B9" s="98"/>
      <c r="C9" s="99"/>
      <c r="D9" s="45" t="s">
        <v>42</v>
      </c>
      <c r="E9" s="7"/>
      <c r="F9" s="8"/>
      <c r="G9" s="8"/>
      <c r="H9" s="8"/>
      <c r="I9" s="9"/>
    </row>
    <row r="10" spans="1:9" x14ac:dyDescent="0.3">
      <c r="A10" s="100">
        <v>31</v>
      </c>
      <c r="B10" s="101"/>
      <c r="C10" s="102"/>
      <c r="D10" s="45" t="s">
        <v>43</v>
      </c>
      <c r="E10" s="7"/>
      <c r="F10" s="8"/>
      <c r="G10" s="8"/>
      <c r="H10" s="8"/>
      <c r="I10" s="9"/>
    </row>
    <row r="11" spans="1:9" x14ac:dyDescent="0.3">
      <c r="A11" s="100">
        <v>32</v>
      </c>
      <c r="B11" s="101"/>
      <c r="C11" s="102"/>
      <c r="D11" s="45" t="s">
        <v>44</v>
      </c>
      <c r="E11" s="7"/>
      <c r="F11" s="8"/>
      <c r="G11" s="8"/>
      <c r="H11" s="8"/>
      <c r="I11" s="9"/>
    </row>
    <row r="12" spans="1:9" x14ac:dyDescent="0.3">
      <c r="A12" s="103" t="s">
        <v>60</v>
      </c>
      <c r="B12" s="104"/>
      <c r="C12" s="105"/>
      <c r="D12" s="43" t="s">
        <v>61</v>
      </c>
      <c r="E12" s="7"/>
      <c r="F12" s="8"/>
      <c r="G12" s="8"/>
      <c r="H12" s="8"/>
      <c r="I12" s="8"/>
    </row>
    <row r="13" spans="1:9" ht="14.25" customHeight="1" x14ac:dyDescent="0.3">
      <c r="A13" s="103" t="s">
        <v>66</v>
      </c>
      <c r="B13" s="104"/>
      <c r="C13" s="105"/>
      <c r="D13" s="43" t="s">
        <v>67</v>
      </c>
      <c r="E13" s="7"/>
      <c r="F13" s="8"/>
      <c r="G13" s="8"/>
      <c r="H13" s="8"/>
      <c r="I13" s="8"/>
    </row>
    <row r="14" spans="1:9" ht="15" customHeight="1" x14ac:dyDescent="0.3">
      <c r="A14" s="106" t="s">
        <v>64</v>
      </c>
      <c r="B14" s="107"/>
      <c r="C14" s="108"/>
      <c r="D14" s="44" t="s">
        <v>65</v>
      </c>
      <c r="E14" s="7"/>
      <c r="F14" s="8"/>
      <c r="G14" s="8"/>
      <c r="H14" s="8"/>
      <c r="I14" s="9"/>
    </row>
    <row r="15" spans="1:9" x14ac:dyDescent="0.3">
      <c r="A15" s="97">
        <v>3</v>
      </c>
      <c r="B15" s="98"/>
      <c r="C15" s="99"/>
      <c r="D15" s="45" t="s">
        <v>42</v>
      </c>
      <c r="E15" s="7"/>
      <c r="F15" s="8"/>
      <c r="G15" s="8"/>
      <c r="H15" s="8"/>
      <c r="I15" s="9"/>
    </row>
    <row r="16" spans="1:9" x14ac:dyDescent="0.3">
      <c r="A16" s="100">
        <v>32</v>
      </c>
      <c r="B16" s="101"/>
      <c r="C16" s="102"/>
      <c r="D16" s="45" t="s">
        <v>44</v>
      </c>
      <c r="E16" s="7"/>
      <c r="F16" s="8"/>
      <c r="G16" s="8"/>
      <c r="H16" s="8"/>
      <c r="I16" s="9"/>
    </row>
    <row r="17" spans="1:9" ht="15" customHeight="1" x14ac:dyDescent="0.3">
      <c r="A17" s="106" t="s">
        <v>64</v>
      </c>
      <c r="B17" s="107"/>
      <c r="C17" s="108"/>
      <c r="D17" s="44" t="s">
        <v>65</v>
      </c>
      <c r="E17" s="7"/>
      <c r="F17" s="8"/>
      <c r="G17" s="8"/>
      <c r="H17" s="8"/>
      <c r="I17" s="9"/>
    </row>
    <row r="18" spans="1:9" ht="26.4" x14ac:dyDescent="0.3">
      <c r="A18" s="97">
        <v>4</v>
      </c>
      <c r="B18" s="98"/>
      <c r="C18" s="99"/>
      <c r="D18" s="45" t="s">
        <v>45</v>
      </c>
      <c r="E18" s="7"/>
      <c r="F18" s="8"/>
      <c r="G18" s="8"/>
      <c r="H18" s="8"/>
      <c r="I18" s="9"/>
    </row>
    <row r="19" spans="1:9" ht="26.4" x14ac:dyDescent="0.3">
      <c r="A19" s="100">
        <v>42</v>
      </c>
      <c r="B19" s="101"/>
      <c r="C19" s="102"/>
      <c r="D19" s="45" t="s">
        <v>68</v>
      </c>
      <c r="E19" s="7"/>
      <c r="F19" s="8"/>
      <c r="G19" s="8"/>
      <c r="H19" s="8"/>
      <c r="I19" s="9"/>
    </row>
    <row r="25" spans="1:9" x14ac:dyDescent="0.3">
      <c r="A25" t="s">
        <v>175</v>
      </c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21"/>
  <sheetViews>
    <sheetView topLeftCell="A103" workbookViewId="0">
      <selection activeCell="D124" sqref="D12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  <col min="13" max="13" width="11.6640625" bestFit="1" customWidth="1"/>
  </cols>
  <sheetData>
    <row r="2" spans="1:9" x14ac:dyDescent="0.3">
      <c r="D2" s="65"/>
      <c r="E2" s="66" t="s">
        <v>167</v>
      </c>
      <c r="F2" s="66"/>
      <c r="G2" s="66"/>
    </row>
    <row r="3" spans="1:9" x14ac:dyDescent="0.3">
      <c r="D3" s="65"/>
      <c r="E3" s="66" t="s">
        <v>168</v>
      </c>
      <c r="F3" s="66"/>
      <c r="G3" s="66"/>
    </row>
    <row r="5" spans="1:9" ht="26.4" x14ac:dyDescent="0.3">
      <c r="A5" s="109" t="s">
        <v>58</v>
      </c>
      <c r="B5" s="110"/>
      <c r="C5" s="111"/>
      <c r="D5" s="20" t="s">
        <v>59</v>
      </c>
      <c r="E5" s="20" t="s">
        <v>17</v>
      </c>
      <c r="F5" s="21" t="s">
        <v>18</v>
      </c>
      <c r="G5" s="21" t="s">
        <v>6</v>
      </c>
      <c r="H5" s="21" t="s">
        <v>7</v>
      </c>
      <c r="I5" s="21" t="s">
        <v>8</v>
      </c>
    </row>
    <row r="6" spans="1:9" ht="26.4" x14ac:dyDescent="0.3">
      <c r="A6" s="103" t="s">
        <v>85</v>
      </c>
      <c r="B6" s="104"/>
      <c r="C6" s="105"/>
      <c r="D6" s="49" t="s">
        <v>86</v>
      </c>
      <c r="E6" s="52">
        <f>E7+E12+E16+E36</f>
        <v>970823</v>
      </c>
      <c r="F6" s="52">
        <f t="shared" ref="F6:I6" si="0">F7+F12+F16+F36</f>
        <v>1122526</v>
      </c>
      <c r="G6" s="52">
        <f>G7+G12+G16+G36</f>
        <v>1122526</v>
      </c>
      <c r="H6" s="52">
        <v>1122526</v>
      </c>
      <c r="I6" s="52">
        <f t="shared" si="0"/>
        <v>1122526</v>
      </c>
    </row>
    <row r="7" spans="1:9" x14ac:dyDescent="0.3">
      <c r="A7" s="103" t="s">
        <v>87</v>
      </c>
      <c r="B7" s="104"/>
      <c r="C7" s="105"/>
      <c r="D7" s="49" t="s">
        <v>88</v>
      </c>
      <c r="E7" s="52">
        <f>E8</f>
        <v>31660</v>
      </c>
      <c r="F7" s="52">
        <f t="shared" ref="F7:I8" si="1">F8</f>
        <v>34896</v>
      </c>
      <c r="G7" s="52">
        <f t="shared" si="1"/>
        <v>34896</v>
      </c>
      <c r="H7" s="52">
        <v>34896</v>
      </c>
      <c r="I7" s="52">
        <f t="shared" si="1"/>
        <v>34896</v>
      </c>
    </row>
    <row r="8" spans="1:9" x14ac:dyDescent="0.3">
      <c r="A8" s="106" t="s">
        <v>89</v>
      </c>
      <c r="B8" s="107"/>
      <c r="C8" s="108"/>
      <c r="D8" s="50" t="s">
        <v>90</v>
      </c>
      <c r="E8" s="46">
        <f>E9</f>
        <v>31660</v>
      </c>
      <c r="F8" s="46">
        <f t="shared" si="1"/>
        <v>34896</v>
      </c>
      <c r="G8" s="46">
        <f t="shared" si="1"/>
        <v>34896</v>
      </c>
      <c r="H8" s="46">
        <f t="shared" si="1"/>
        <v>34896</v>
      </c>
      <c r="I8" s="46">
        <f t="shared" si="1"/>
        <v>34896</v>
      </c>
    </row>
    <row r="9" spans="1:9" x14ac:dyDescent="0.3">
      <c r="A9" s="97">
        <v>3</v>
      </c>
      <c r="B9" s="98"/>
      <c r="C9" s="99"/>
      <c r="D9" s="51" t="s">
        <v>42</v>
      </c>
      <c r="E9" s="46">
        <f>E10+E11</f>
        <v>31660</v>
      </c>
      <c r="F9" s="46">
        <f>F10+F11</f>
        <v>34896</v>
      </c>
      <c r="G9" s="46">
        <f t="shared" ref="G9:I9" si="2">G10+G11</f>
        <v>34896</v>
      </c>
      <c r="H9" s="46">
        <f t="shared" si="2"/>
        <v>34896</v>
      </c>
      <c r="I9" s="46">
        <f t="shared" si="2"/>
        <v>34896</v>
      </c>
    </row>
    <row r="10" spans="1:9" x14ac:dyDescent="0.3">
      <c r="A10" s="112">
        <v>32</v>
      </c>
      <c r="B10" s="113"/>
      <c r="C10" s="114"/>
      <c r="D10" s="51" t="s">
        <v>44</v>
      </c>
      <c r="E10" s="46">
        <v>30465</v>
      </c>
      <c r="F10" s="47">
        <v>33768</v>
      </c>
      <c r="G10" s="47">
        <v>33768</v>
      </c>
      <c r="H10" s="47">
        <v>33768</v>
      </c>
      <c r="I10" s="47">
        <v>33768</v>
      </c>
    </row>
    <row r="11" spans="1:9" x14ac:dyDescent="0.3">
      <c r="A11" s="112">
        <v>34</v>
      </c>
      <c r="B11" s="113"/>
      <c r="C11" s="114"/>
      <c r="D11" s="51" t="s">
        <v>78</v>
      </c>
      <c r="E11" s="46">
        <v>1195</v>
      </c>
      <c r="F11" s="47">
        <v>1128</v>
      </c>
      <c r="G11" s="47">
        <v>1128</v>
      </c>
      <c r="H11" s="47">
        <v>1128</v>
      </c>
      <c r="I11" s="47">
        <v>1128</v>
      </c>
    </row>
    <row r="12" spans="1:9" ht="26.4" x14ac:dyDescent="0.3">
      <c r="A12" s="103" t="s">
        <v>91</v>
      </c>
      <c r="B12" s="104"/>
      <c r="C12" s="105"/>
      <c r="D12" s="49" t="s">
        <v>92</v>
      </c>
      <c r="E12" s="52">
        <f>E13</f>
        <v>45602</v>
      </c>
      <c r="F12" s="52">
        <f t="shared" ref="F12:I14" si="3">F13</f>
        <v>47214</v>
      </c>
      <c r="G12" s="52">
        <f t="shared" si="3"/>
        <v>47214</v>
      </c>
      <c r="H12" s="52">
        <f t="shared" si="3"/>
        <v>47214</v>
      </c>
      <c r="I12" s="52">
        <f t="shared" si="3"/>
        <v>47214</v>
      </c>
    </row>
    <row r="13" spans="1:9" x14ac:dyDescent="0.3">
      <c r="A13" s="97" t="s">
        <v>89</v>
      </c>
      <c r="B13" s="98"/>
      <c r="C13" s="99"/>
      <c r="D13" s="51" t="s">
        <v>90</v>
      </c>
      <c r="E13" s="46">
        <f>E14</f>
        <v>45602</v>
      </c>
      <c r="F13" s="46">
        <f t="shared" si="3"/>
        <v>47214</v>
      </c>
      <c r="G13" s="46">
        <v>47214</v>
      </c>
      <c r="H13" s="46">
        <f t="shared" si="3"/>
        <v>47214</v>
      </c>
      <c r="I13" s="46">
        <f t="shared" si="3"/>
        <v>47214</v>
      </c>
    </row>
    <row r="14" spans="1:9" x14ac:dyDescent="0.3">
      <c r="A14" s="97">
        <v>3</v>
      </c>
      <c r="B14" s="98"/>
      <c r="C14" s="99"/>
      <c r="D14" s="51" t="s">
        <v>42</v>
      </c>
      <c r="E14" s="46">
        <f>E15</f>
        <v>45602</v>
      </c>
      <c r="F14" s="46">
        <f t="shared" si="3"/>
        <v>47214</v>
      </c>
      <c r="G14" s="46">
        <f t="shared" si="3"/>
        <v>47214</v>
      </c>
      <c r="H14" s="46">
        <f t="shared" si="3"/>
        <v>47214</v>
      </c>
      <c r="I14" s="46">
        <f t="shared" si="3"/>
        <v>47214</v>
      </c>
    </row>
    <row r="15" spans="1:9" x14ac:dyDescent="0.3">
      <c r="A15" s="112">
        <v>32</v>
      </c>
      <c r="B15" s="113"/>
      <c r="C15" s="114"/>
      <c r="D15" s="51" t="s">
        <v>44</v>
      </c>
      <c r="E15" s="46">
        <v>45602</v>
      </c>
      <c r="F15" s="47">
        <v>47214</v>
      </c>
      <c r="G15" s="47">
        <v>47214</v>
      </c>
      <c r="H15" s="47">
        <v>47214</v>
      </c>
      <c r="I15" s="47">
        <v>47214</v>
      </c>
    </row>
    <row r="16" spans="1:9" x14ac:dyDescent="0.3">
      <c r="A16" s="103" t="s">
        <v>93</v>
      </c>
      <c r="B16" s="104"/>
      <c r="C16" s="105"/>
      <c r="D16" s="49" t="s">
        <v>94</v>
      </c>
      <c r="E16" s="52">
        <f>E17+E22+E30</f>
        <v>25800</v>
      </c>
      <c r="F16" s="52">
        <f>F17+F22+F30+F27</f>
        <v>13158</v>
      </c>
      <c r="G16" s="52">
        <f>G17+G22+G30+G27</f>
        <v>13158</v>
      </c>
      <c r="H16" s="52">
        <v>13158</v>
      </c>
      <c r="I16" s="52">
        <f>I17+I22+I30+I27</f>
        <v>13158</v>
      </c>
    </row>
    <row r="17" spans="1:9" x14ac:dyDescent="0.3">
      <c r="A17" s="97" t="s">
        <v>95</v>
      </c>
      <c r="B17" s="98"/>
      <c r="C17" s="99"/>
      <c r="D17" s="51" t="s">
        <v>56</v>
      </c>
      <c r="E17" s="46">
        <f>E18+E20</f>
        <v>4114</v>
      </c>
      <c r="F17" s="46">
        <v>4115</v>
      </c>
      <c r="G17" s="46">
        <v>4115</v>
      </c>
      <c r="H17" s="46">
        <f t="shared" ref="H17:I17" si="4">H18+H20</f>
        <v>4115</v>
      </c>
      <c r="I17" s="46">
        <f t="shared" si="4"/>
        <v>4115</v>
      </c>
    </row>
    <row r="18" spans="1:9" x14ac:dyDescent="0.3">
      <c r="A18" s="97">
        <v>3</v>
      </c>
      <c r="B18" s="98"/>
      <c r="C18" s="99"/>
      <c r="D18" s="51" t="s">
        <v>42</v>
      </c>
      <c r="E18" s="46">
        <f>E19</f>
        <v>1924</v>
      </c>
      <c r="F18" s="46">
        <v>3451</v>
      </c>
      <c r="G18" s="46">
        <f t="shared" ref="G18:I18" si="5">G19</f>
        <v>3451</v>
      </c>
      <c r="H18" s="46">
        <f t="shared" si="5"/>
        <v>3451</v>
      </c>
      <c r="I18" s="46">
        <f t="shared" si="5"/>
        <v>3451</v>
      </c>
    </row>
    <row r="19" spans="1:9" x14ac:dyDescent="0.3">
      <c r="A19" s="112">
        <v>32</v>
      </c>
      <c r="B19" s="113"/>
      <c r="C19" s="114"/>
      <c r="D19" s="51" t="s">
        <v>44</v>
      </c>
      <c r="E19" s="46">
        <v>1924</v>
      </c>
      <c r="F19" s="47">
        <v>3451</v>
      </c>
      <c r="G19" s="47">
        <v>3451</v>
      </c>
      <c r="H19" s="47">
        <v>3451</v>
      </c>
      <c r="I19" s="47">
        <v>3451</v>
      </c>
    </row>
    <row r="20" spans="1:9" x14ac:dyDescent="0.3">
      <c r="A20" s="97">
        <v>4</v>
      </c>
      <c r="B20" s="98"/>
      <c r="C20" s="99"/>
      <c r="D20" s="51" t="s">
        <v>96</v>
      </c>
      <c r="E20" s="46">
        <f>E21</f>
        <v>2190</v>
      </c>
      <c r="F20" s="46">
        <v>664</v>
      </c>
      <c r="G20" s="46">
        <v>664</v>
      </c>
      <c r="H20" s="46">
        <f t="shared" ref="H20:I20" si="6">H21</f>
        <v>664</v>
      </c>
      <c r="I20" s="46">
        <f t="shared" si="6"/>
        <v>664</v>
      </c>
    </row>
    <row r="21" spans="1:9" x14ac:dyDescent="0.3">
      <c r="A21" s="53"/>
      <c r="B21" s="54">
        <v>42</v>
      </c>
      <c r="C21" s="55"/>
      <c r="D21" s="51" t="s">
        <v>96</v>
      </c>
      <c r="E21" s="46">
        <v>2190</v>
      </c>
      <c r="F21" s="47">
        <v>664</v>
      </c>
      <c r="G21" s="47">
        <v>664</v>
      </c>
      <c r="H21" s="47">
        <v>664</v>
      </c>
      <c r="I21" s="47">
        <v>664</v>
      </c>
    </row>
    <row r="22" spans="1:9" x14ac:dyDescent="0.3">
      <c r="A22" s="97" t="s">
        <v>97</v>
      </c>
      <c r="B22" s="98"/>
      <c r="C22" s="99"/>
      <c r="D22" s="51" t="s">
        <v>98</v>
      </c>
      <c r="E22" s="46">
        <v>5028</v>
      </c>
      <c r="F22" s="46">
        <v>5028</v>
      </c>
      <c r="G22" s="46">
        <v>5028</v>
      </c>
      <c r="H22" s="46">
        <v>5028</v>
      </c>
      <c r="I22" s="46">
        <v>5028</v>
      </c>
    </row>
    <row r="23" spans="1:9" x14ac:dyDescent="0.3">
      <c r="A23" s="97">
        <v>3</v>
      </c>
      <c r="B23" s="98"/>
      <c r="C23" s="99"/>
      <c r="D23" s="51" t="s">
        <v>42</v>
      </c>
      <c r="E23" s="46">
        <f>E24</f>
        <v>0</v>
      </c>
      <c r="F23" s="46">
        <v>0</v>
      </c>
      <c r="G23" s="46">
        <f t="shared" ref="G23" si="7">G24</f>
        <v>0</v>
      </c>
      <c r="H23" s="46">
        <v>0</v>
      </c>
      <c r="I23" s="46">
        <v>0</v>
      </c>
    </row>
    <row r="24" spans="1:9" x14ac:dyDescent="0.3">
      <c r="A24" s="112">
        <v>32</v>
      </c>
      <c r="B24" s="113"/>
      <c r="C24" s="114"/>
      <c r="D24" s="51" t="s">
        <v>44</v>
      </c>
      <c r="E24" s="46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x14ac:dyDescent="0.3">
      <c r="A25" s="97">
        <v>4</v>
      </c>
      <c r="B25" s="98"/>
      <c r="C25" s="99"/>
      <c r="D25" s="51" t="s">
        <v>78</v>
      </c>
      <c r="E25" s="46">
        <f>E26</f>
        <v>5028</v>
      </c>
      <c r="F25" s="46">
        <v>5028</v>
      </c>
      <c r="G25" s="46">
        <f t="shared" ref="G25:I25" si="8">G26</f>
        <v>5028</v>
      </c>
      <c r="H25" s="46">
        <f t="shared" si="8"/>
        <v>5028</v>
      </c>
      <c r="I25" s="46">
        <f t="shared" si="8"/>
        <v>5028</v>
      </c>
    </row>
    <row r="26" spans="1:9" x14ac:dyDescent="0.3">
      <c r="A26" s="53"/>
      <c r="B26" s="54">
        <v>42</v>
      </c>
      <c r="C26" s="55"/>
      <c r="D26" s="51" t="s">
        <v>96</v>
      </c>
      <c r="E26" s="46">
        <v>5028</v>
      </c>
      <c r="F26" s="47">
        <v>5028</v>
      </c>
      <c r="G26" s="47">
        <v>5028</v>
      </c>
      <c r="H26" s="47">
        <v>5028</v>
      </c>
      <c r="I26" s="47">
        <v>5028</v>
      </c>
    </row>
    <row r="27" spans="1:9" x14ac:dyDescent="0.3">
      <c r="A27" s="97" t="s">
        <v>156</v>
      </c>
      <c r="B27" s="98"/>
      <c r="C27" s="99"/>
      <c r="D27" s="51" t="s">
        <v>157</v>
      </c>
      <c r="E27" s="46">
        <v>0</v>
      </c>
      <c r="F27" s="46">
        <v>451</v>
      </c>
      <c r="G27" s="46">
        <f>G28</f>
        <v>451</v>
      </c>
      <c r="H27" s="46">
        <v>451</v>
      </c>
      <c r="I27" s="46">
        <v>451</v>
      </c>
    </row>
    <row r="28" spans="1:9" x14ac:dyDescent="0.3">
      <c r="A28" s="53">
        <v>3</v>
      </c>
      <c r="B28" s="54"/>
      <c r="C28" s="55"/>
      <c r="D28" s="51" t="s">
        <v>42</v>
      </c>
      <c r="E28" s="46">
        <v>0</v>
      </c>
      <c r="F28" s="46">
        <v>451</v>
      </c>
      <c r="G28" s="46">
        <v>451</v>
      </c>
      <c r="H28" s="46">
        <v>451</v>
      </c>
      <c r="I28" s="46">
        <v>451</v>
      </c>
    </row>
    <row r="29" spans="1:9" x14ac:dyDescent="0.3">
      <c r="A29" s="53"/>
      <c r="B29" s="54">
        <v>32</v>
      </c>
      <c r="C29" s="55"/>
      <c r="D29" s="51" t="s">
        <v>44</v>
      </c>
      <c r="E29" s="46">
        <v>0</v>
      </c>
      <c r="F29" s="46">
        <v>451</v>
      </c>
      <c r="G29" s="46">
        <v>451</v>
      </c>
      <c r="H29" s="46">
        <v>451</v>
      </c>
      <c r="I29" s="46">
        <v>451</v>
      </c>
    </row>
    <row r="30" spans="1:9" ht="16.5" customHeight="1" x14ac:dyDescent="0.3">
      <c r="A30" s="97" t="s">
        <v>149</v>
      </c>
      <c r="B30" s="98"/>
      <c r="C30" s="99"/>
      <c r="D30" s="51" t="s">
        <v>122</v>
      </c>
      <c r="E30" s="46">
        <f>E31+E34</f>
        <v>16658</v>
      </c>
      <c r="F30" s="46">
        <f>F31+F34</f>
        <v>3564</v>
      </c>
      <c r="G30" s="46">
        <v>3564</v>
      </c>
      <c r="H30" s="46">
        <f t="shared" ref="H30:I30" si="9">H31+H34</f>
        <v>3564</v>
      </c>
      <c r="I30" s="46">
        <f t="shared" si="9"/>
        <v>3564</v>
      </c>
    </row>
    <row r="31" spans="1:9" x14ac:dyDescent="0.3">
      <c r="A31" s="53">
        <v>3</v>
      </c>
      <c r="B31" s="54"/>
      <c r="C31" s="55"/>
      <c r="D31" s="51" t="s">
        <v>42</v>
      </c>
      <c r="E31" s="46">
        <v>910</v>
      </c>
      <c r="F31" s="46">
        <v>910</v>
      </c>
      <c r="G31" s="46">
        <v>910</v>
      </c>
      <c r="H31" s="46">
        <v>910</v>
      </c>
      <c r="I31" s="46">
        <v>910</v>
      </c>
    </row>
    <row r="32" spans="1:9" x14ac:dyDescent="0.3">
      <c r="A32" s="53"/>
      <c r="B32" s="54">
        <v>31</v>
      </c>
      <c r="C32" s="55"/>
      <c r="D32" s="51" t="s">
        <v>43</v>
      </c>
      <c r="E32" s="46">
        <v>525</v>
      </c>
      <c r="F32" s="46">
        <v>525</v>
      </c>
      <c r="G32" s="46">
        <v>525</v>
      </c>
      <c r="H32" s="46">
        <v>525</v>
      </c>
      <c r="I32" s="46">
        <v>525</v>
      </c>
    </row>
    <row r="33" spans="1:9" x14ac:dyDescent="0.3">
      <c r="A33" s="53"/>
      <c r="B33" s="54">
        <v>32</v>
      </c>
      <c r="C33" s="55"/>
      <c r="D33" s="51" t="s">
        <v>44</v>
      </c>
      <c r="E33" s="46">
        <v>385</v>
      </c>
      <c r="F33" s="46">
        <v>385</v>
      </c>
      <c r="G33" s="46">
        <v>385</v>
      </c>
      <c r="H33" s="46">
        <v>385</v>
      </c>
      <c r="I33" s="46">
        <v>385</v>
      </c>
    </row>
    <row r="34" spans="1:9" x14ac:dyDescent="0.3">
      <c r="A34" s="53">
        <v>4</v>
      </c>
      <c r="B34" s="54"/>
      <c r="C34" s="55"/>
      <c r="D34" s="51" t="s">
        <v>96</v>
      </c>
      <c r="E34" s="46">
        <f>E35</f>
        <v>15748</v>
      </c>
      <c r="F34" s="46">
        <f>F35</f>
        <v>2654</v>
      </c>
      <c r="G34" s="46">
        <f t="shared" ref="G34" si="10">G35</f>
        <v>2654</v>
      </c>
      <c r="H34" s="46">
        <v>2654</v>
      </c>
      <c r="I34" s="46">
        <v>2654</v>
      </c>
    </row>
    <row r="35" spans="1:9" x14ac:dyDescent="0.3">
      <c r="A35" s="53"/>
      <c r="B35" s="54">
        <v>42</v>
      </c>
      <c r="C35" s="55"/>
      <c r="D35" s="51" t="s">
        <v>96</v>
      </c>
      <c r="E35" s="46">
        <v>15748</v>
      </c>
      <c r="F35" s="46">
        <v>2654</v>
      </c>
      <c r="G35" s="46">
        <v>2654</v>
      </c>
      <c r="H35" s="46">
        <v>2654</v>
      </c>
      <c r="I35" s="46">
        <v>2654</v>
      </c>
    </row>
    <row r="36" spans="1:9" ht="26.4" x14ac:dyDescent="0.3">
      <c r="A36" s="103" t="s">
        <v>99</v>
      </c>
      <c r="B36" s="104"/>
      <c r="C36" s="105"/>
      <c r="D36" s="49" t="s">
        <v>100</v>
      </c>
      <c r="E36" s="52">
        <f>E37</f>
        <v>867761</v>
      </c>
      <c r="F36" s="52">
        <f t="shared" ref="F36:I37" si="11">F37</f>
        <v>1027258</v>
      </c>
      <c r="G36" s="52">
        <f t="shared" si="11"/>
        <v>1027258</v>
      </c>
      <c r="H36" s="52">
        <f t="shared" si="11"/>
        <v>1027258</v>
      </c>
      <c r="I36" s="52">
        <f t="shared" si="11"/>
        <v>1027258</v>
      </c>
    </row>
    <row r="37" spans="1:9" x14ac:dyDescent="0.3">
      <c r="A37" s="97" t="s">
        <v>101</v>
      </c>
      <c r="B37" s="98"/>
      <c r="C37" s="99"/>
      <c r="D37" s="51" t="s">
        <v>102</v>
      </c>
      <c r="E37" s="46">
        <f>E38</f>
        <v>867761</v>
      </c>
      <c r="F37" s="46">
        <f t="shared" si="11"/>
        <v>1027258</v>
      </c>
      <c r="G37" s="46">
        <f t="shared" si="11"/>
        <v>1027258</v>
      </c>
      <c r="H37" s="46">
        <f t="shared" si="11"/>
        <v>1027258</v>
      </c>
      <c r="I37" s="46">
        <f t="shared" si="11"/>
        <v>1027258</v>
      </c>
    </row>
    <row r="38" spans="1:9" x14ac:dyDescent="0.3">
      <c r="A38" s="97">
        <v>3</v>
      </c>
      <c r="B38" s="98"/>
      <c r="C38" s="99"/>
      <c r="D38" s="51" t="s">
        <v>42</v>
      </c>
      <c r="E38" s="46">
        <f>E39+E40+E41</f>
        <v>867761</v>
      </c>
      <c r="F38" s="46">
        <f t="shared" ref="F38:I38" si="12">F39+F40+F41</f>
        <v>1027258</v>
      </c>
      <c r="G38" s="46">
        <f t="shared" si="12"/>
        <v>1027258</v>
      </c>
      <c r="H38" s="46">
        <f t="shared" si="12"/>
        <v>1027258</v>
      </c>
      <c r="I38" s="46">
        <f t="shared" si="12"/>
        <v>1027258</v>
      </c>
    </row>
    <row r="39" spans="1:9" x14ac:dyDescent="0.3">
      <c r="A39" s="112">
        <v>31</v>
      </c>
      <c r="B39" s="113"/>
      <c r="C39" s="114"/>
      <c r="D39" s="51" t="s">
        <v>43</v>
      </c>
      <c r="E39" s="46">
        <v>843406</v>
      </c>
      <c r="F39" s="47">
        <v>1011729</v>
      </c>
      <c r="G39" s="47">
        <v>1011729</v>
      </c>
      <c r="H39" s="47">
        <v>1011729</v>
      </c>
      <c r="I39" s="47">
        <v>1011729</v>
      </c>
    </row>
    <row r="40" spans="1:9" x14ac:dyDescent="0.3">
      <c r="A40" s="112">
        <v>32</v>
      </c>
      <c r="B40" s="113"/>
      <c r="C40" s="114"/>
      <c r="D40" s="51" t="s">
        <v>44</v>
      </c>
      <c r="E40" s="46">
        <v>21037</v>
      </c>
      <c r="F40" s="47">
        <v>14467</v>
      </c>
      <c r="G40" s="47">
        <v>14467</v>
      </c>
      <c r="H40" s="47">
        <v>14467</v>
      </c>
      <c r="I40" s="47">
        <v>14467</v>
      </c>
    </row>
    <row r="41" spans="1:9" x14ac:dyDescent="0.3">
      <c r="A41" s="112">
        <v>34</v>
      </c>
      <c r="B41" s="113"/>
      <c r="C41" s="114"/>
      <c r="D41" s="51" t="s">
        <v>78</v>
      </c>
      <c r="E41" s="46">
        <v>3318</v>
      </c>
      <c r="F41" s="47">
        <v>1062</v>
      </c>
      <c r="G41" s="47">
        <v>1062</v>
      </c>
      <c r="H41" s="47">
        <v>1062</v>
      </c>
      <c r="I41" s="47">
        <v>1062</v>
      </c>
    </row>
    <row r="42" spans="1:9" ht="26.4" x14ac:dyDescent="0.3">
      <c r="A42" s="103" t="s">
        <v>103</v>
      </c>
      <c r="B42" s="104"/>
      <c r="C42" s="105"/>
      <c r="D42" s="49" t="s">
        <v>104</v>
      </c>
      <c r="E42" s="52">
        <f>E43+E51+E55+E59+E63+E67+E71+E78</f>
        <v>823</v>
      </c>
      <c r="F42" s="52">
        <f>F43+F55+F59+F63+F71+F78+F47</f>
        <v>25788</v>
      </c>
      <c r="G42" s="52">
        <v>25788</v>
      </c>
      <c r="H42" s="52">
        <f>H43+H55+H59+H63+H71+H78+H47</f>
        <v>25594</v>
      </c>
      <c r="I42" s="52">
        <f>I43+I55+I59+I63+I71+I78+H47</f>
        <v>25594</v>
      </c>
    </row>
    <row r="43" spans="1:9" ht="26.4" x14ac:dyDescent="0.3">
      <c r="A43" s="103" t="s">
        <v>105</v>
      </c>
      <c r="B43" s="104"/>
      <c r="C43" s="105"/>
      <c r="D43" s="49" t="s">
        <v>106</v>
      </c>
      <c r="E43" s="52">
        <v>0</v>
      </c>
      <c r="F43" s="52">
        <f>F44</f>
        <v>23510</v>
      </c>
      <c r="G43" s="52">
        <f t="shared" ref="G43:I45" si="13">G44</f>
        <v>23510</v>
      </c>
      <c r="H43" s="52">
        <f t="shared" si="13"/>
        <v>23510</v>
      </c>
      <c r="I43" s="52">
        <f t="shared" si="13"/>
        <v>23510</v>
      </c>
    </row>
    <row r="44" spans="1:9" x14ac:dyDescent="0.3">
      <c r="A44" s="97" t="s">
        <v>107</v>
      </c>
      <c r="B44" s="98"/>
      <c r="C44" s="99"/>
      <c r="D44" s="51" t="s">
        <v>108</v>
      </c>
      <c r="E44" s="46">
        <v>0</v>
      </c>
      <c r="F44" s="46">
        <f>F45</f>
        <v>23510</v>
      </c>
      <c r="G44" s="46">
        <f>G45</f>
        <v>23510</v>
      </c>
      <c r="H44" s="46">
        <f t="shared" si="13"/>
        <v>23510</v>
      </c>
      <c r="I44" s="46">
        <f t="shared" si="13"/>
        <v>23510</v>
      </c>
    </row>
    <row r="45" spans="1:9" x14ac:dyDescent="0.3">
      <c r="A45" s="97">
        <v>3</v>
      </c>
      <c r="B45" s="98"/>
      <c r="C45" s="99"/>
      <c r="D45" s="51" t="s">
        <v>42</v>
      </c>
      <c r="E45" s="46">
        <v>0</v>
      </c>
      <c r="F45" s="46">
        <f>F46</f>
        <v>23510</v>
      </c>
      <c r="G45" s="46">
        <f>G46</f>
        <v>23510</v>
      </c>
      <c r="H45" s="46">
        <f t="shared" si="13"/>
        <v>23510</v>
      </c>
      <c r="I45" s="46">
        <f t="shared" si="13"/>
        <v>23510</v>
      </c>
    </row>
    <row r="46" spans="1:9" x14ac:dyDescent="0.3">
      <c r="A46" s="53"/>
      <c r="B46" s="54">
        <v>32</v>
      </c>
      <c r="C46" s="55"/>
      <c r="D46" s="51" t="s">
        <v>44</v>
      </c>
      <c r="E46" s="46">
        <v>0</v>
      </c>
      <c r="F46" s="47">
        <v>23510</v>
      </c>
      <c r="G46" s="47">
        <v>23510</v>
      </c>
      <c r="H46" s="47">
        <v>23510</v>
      </c>
      <c r="I46" s="47">
        <v>23510</v>
      </c>
    </row>
    <row r="47" spans="1:9" s="62" customFormat="1" x14ac:dyDescent="0.3">
      <c r="A47" s="103" t="s">
        <v>150</v>
      </c>
      <c r="B47" s="104"/>
      <c r="C47" s="105"/>
      <c r="D47" s="49" t="s">
        <v>152</v>
      </c>
      <c r="E47" s="52">
        <f>E48</f>
        <v>0</v>
      </c>
      <c r="F47" s="52">
        <f t="shared" ref="F47:I49" si="14">F48</f>
        <v>194</v>
      </c>
      <c r="G47" s="52">
        <f t="shared" si="14"/>
        <v>194</v>
      </c>
      <c r="H47" s="52">
        <f t="shared" si="14"/>
        <v>0</v>
      </c>
      <c r="I47" s="52">
        <f t="shared" si="14"/>
        <v>0</v>
      </c>
    </row>
    <row r="48" spans="1:9" x14ac:dyDescent="0.3">
      <c r="A48" s="97" t="s">
        <v>151</v>
      </c>
      <c r="B48" s="98"/>
      <c r="C48" s="99"/>
      <c r="D48" s="51" t="s">
        <v>152</v>
      </c>
      <c r="E48" s="46">
        <f>E49</f>
        <v>0</v>
      </c>
      <c r="F48" s="46">
        <f t="shared" si="14"/>
        <v>194</v>
      </c>
      <c r="G48" s="46">
        <f t="shared" si="14"/>
        <v>194</v>
      </c>
      <c r="H48" s="46">
        <f t="shared" si="14"/>
        <v>0</v>
      </c>
      <c r="I48" s="46">
        <f t="shared" si="14"/>
        <v>0</v>
      </c>
    </row>
    <row r="49" spans="1:9" x14ac:dyDescent="0.3">
      <c r="A49" s="53">
        <v>3</v>
      </c>
      <c r="B49" s="54"/>
      <c r="C49" s="55"/>
      <c r="D49" s="51"/>
      <c r="E49" s="46">
        <f>E50</f>
        <v>0</v>
      </c>
      <c r="F49" s="46">
        <f t="shared" si="14"/>
        <v>194</v>
      </c>
      <c r="G49" s="46">
        <f t="shared" si="14"/>
        <v>194</v>
      </c>
      <c r="H49" s="46">
        <f t="shared" si="14"/>
        <v>0</v>
      </c>
      <c r="I49" s="46">
        <f t="shared" si="14"/>
        <v>0</v>
      </c>
    </row>
    <row r="50" spans="1:9" x14ac:dyDescent="0.3">
      <c r="A50" s="53"/>
      <c r="B50" s="54">
        <v>32</v>
      </c>
      <c r="C50" s="55"/>
      <c r="D50" s="51"/>
      <c r="E50" s="46">
        <v>0</v>
      </c>
      <c r="F50" s="46">
        <v>194</v>
      </c>
      <c r="G50" s="46">
        <v>194</v>
      </c>
      <c r="H50" s="46">
        <v>0</v>
      </c>
      <c r="I50" s="46">
        <v>0</v>
      </c>
    </row>
    <row r="51" spans="1:9" x14ac:dyDescent="0.3">
      <c r="A51" s="103" t="s">
        <v>109</v>
      </c>
      <c r="B51" s="104"/>
      <c r="C51" s="105"/>
      <c r="D51" s="49" t="s">
        <v>110</v>
      </c>
      <c r="E51" s="52">
        <f t="shared" ref="E51:I53" si="15">E52</f>
        <v>0</v>
      </c>
      <c r="F51" s="52">
        <f t="shared" si="15"/>
        <v>0</v>
      </c>
      <c r="G51" s="52">
        <f t="shared" si="15"/>
        <v>0</v>
      </c>
      <c r="H51" s="52">
        <f t="shared" si="15"/>
        <v>0</v>
      </c>
      <c r="I51" s="52">
        <f t="shared" si="15"/>
        <v>0</v>
      </c>
    </row>
    <row r="52" spans="1:9" x14ac:dyDescent="0.3">
      <c r="A52" s="97" t="s">
        <v>107</v>
      </c>
      <c r="B52" s="98"/>
      <c r="C52" s="99"/>
      <c r="D52" s="51" t="s">
        <v>108</v>
      </c>
      <c r="E52" s="46">
        <f t="shared" si="15"/>
        <v>0</v>
      </c>
      <c r="F52" s="46">
        <f t="shared" si="15"/>
        <v>0</v>
      </c>
      <c r="G52" s="46">
        <f>G53</f>
        <v>0</v>
      </c>
      <c r="H52" s="46">
        <f t="shared" si="15"/>
        <v>0</v>
      </c>
      <c r="I52" s="46">
        <f t="shared" si="15"/>
        <v>0</v>
      </c>
    </row>
    <row r="53" spans="1:9" x14ac:dyDescent="0.3">
      <c r="A53" s="97">
        <v>3</v>
      </c>
      <c r="B53" s="98"/>
      <c r="C53" s="99"/>
      <c r="D53" s="51" t="s">
        <v>42</v>
      </c>
      <c r="E53" s="46">
        <f t="shared" si="15"/>
        <v>0</v>
      </c>
      <c r="F53" s="46">
        <f t="shared" si="15"/>
        <v>0</v>
      </c>
      <c r="G53" s="46">
        <f>G54</f>
        <v>0</v>
      </c>
      <c r="H53" s="46">
        <f t="shared" si="15"/>
        <v>0</v>
      </c>
      <c r="I53" s="46">
        <f t="shared" si="15"/>
        <v>0</v>
      </c>
    </row>
    <row r="54" spans="1:9" x14ac:dyDescent="0.3">
      <c r="A54" s="53"/>
      <c r="B54" s="54">
        <v>32</v>
      </c>
      <c r="C54" s="55"/>
      <c r="D54" s="51" t="s">
        <v>44</v>
      </c>
      <c r="E54" s="46">
        <v>0</v>
      </c>
      <c r="F54" s="47">
        <v>0</v>
      </c>
      <c r="G54" s="47">
        <v>0</v>
      </c>
      <c r="H54" s="47">
        <v>0</v>
      </c>
      <c r="I54" s="47">
        <v>0</v>
      </c>
    </row>
    <row r="55" spans="1:9" ht="26.4" x14ac:dyDescent="0.3">
      <c r="A55" s="103" t="s">
        <v>111</v>
      </c>
      <c r="B55" s="104"/>
      <c r="C55" s="105"/>
      <c r="D55" s="49" t="s">
        <v>112</v>
      </c>
      <c r="E55" s="52">
        <f>E56</f>
        <v>0</v>
      </c>
      <c r="F55" s="52">
        <v>0</v>
      </c>
      <c r="G55" s="52">
        <f t="shared" ref="F55:I57" si="16">G56</f>
        <v>0</v>
      </c>
      <c r="H55" s="52">
        <f t="shared" si="16"/>
        <v>0</v>
      </c>
      <c r="I55" s="52">
        <f t="shared" si="16"/>
        <v>0</v>
      </c>
    </row>
    <row r="56" spans="1:9" x14ac:dyDescent="0.3">
      <c r="A56" s="97" t="s">
        <v>113</v>
      </c>
      <c r="B56" s="98"/>
      <c r="C56" s="99"/>
      <c r="D56" s="51" t="s">
        <v>102</v>
      </c>
      <c r="E56" s="46">
        <f>E57</f>
        <v>0</v>
      </c>
      <c r="F56" s="46">
        <f t="shared" si="16"/>
        <v>0</v>
      </c>
      <c r="G56" s="46">
        <f t="shared" si="16"/>
        <v>0</v>
      </c>
      <c r="H56" s="46">
        <f t="shared" si="16"/>
        <v>0</v>
      </c>
      <c r="I56" s="46">
        <f t="shared" si="16"/>
        <v>0</v>
      </c>
    </row>
    <row r="57" spans="1:9" x14ac:dyDescent="0.3">
      <c r="A57" s="53">
        <v>3</v>
      </c>
      <c r="B57" s="54"/>
      <c r="C57" s="55"/>
      <c r="D57" s="51" t="s">
        <v>42</v>
      </c>
      <c r="E57" s="46">
        <f>E58</f>
        <v>0</v>
      </c>
      <c r="F57" s="46">
        <f t="shared" si="16"/>
        <v>0</v>
      </c>
      <c r="G57" s="46">
        <f t="shared" si="16"/>
        <v>0</v>
      </c>
      <c r="H57" s="46">
        <f t="shared" si="16"/>
        <v>0</v>
      </c>
      <c r="I57" s="46">
        <f t="shared" si="16"/>
        <v>0</v>
      </c>
    </row>
    <row r="58" spans="1:9" x14ac:dyDescent="0.3">
      <c r="A58" s="53"/>
      <c r="B58" s="54">
        <v>32</v>
      </c>
      <c r="C58" s="55"/>
      <c r="D58" s="51" t="s">
        <v>44</v>
      </c>
      <c r="E58" s="46">
        <v>0</v>
      </c>
      <c r="F58" s="47">
        <v>0</v>
      </c>
      <c r="G58" s="47">
        <v>0</v>
      </c>
      <c r="H58" s="47">
        <v>0</v>
      </c>
      <c r="I58" s="47">
        <v>0</v>
      </c>
    </row>
    <row r="59" spans="1:9" x14ac:dyDescent="0.3">
      <c r="A59" s="103" t="s">
        <v>114</v>
      </c>
      <c r="B59" s="104"/>
      <c r="C59" s="105"/>
      <c r="D59" s="49" t="s">
        <v>115</v>
      </c>
      <c r="E59" s="52">
        <v>0</v>
      </c>
      <c r="F59" s="52">
        <f t="shared" ref="F59:I61" si="17">F60</f>
        <v>757</v>
      </c>
      <c r="G59" s="52">
        <v>757</v>
      </c>
      <c r="H59" s="52">
        <f t="shared" si="17"/>
        <v>757</v>
      </c>
      <c r="I59" s="52">
        <f t="shared" si="17"/>
        <v>757</v>
      </c>
    </row>
    <row r="60" spans="1:9" x14ac:dyDescent="0.3">
      <c r="A60" s="97" t="s">
        <v>113</v>
      </c>
      <c r="B60" s="98"/>
      <c r="C60" s="99"/>
      <c r="D60" s="51" t="s">
        <v>102</v>
      </c>
      <c r="E60" s="46">
        <v>0</v>
      </c>
      <c r="F60" s="46">
        <f t="shared" si="17"/>
        <v>757</v>
      </c>
      <c r="G60" s="46">
        <v>757</v>
      </c>
      <c r="H60" s="46">
        <f t="shared" si="17"/>
        <v>757</v>
      </c>
      <c r="I60" s="46">
        <f t="shared" si="17"/>
        <v>757</v>
      </c>
    </row>
    <row r="61" spans="1:9" x14ac:dyDescent="0.3">
      <c r="A61" s="53">
        <v>3</v>
      </c>
      <c r="B61" s="54"/>
      <c r="C61" s="55"/>
      <c r="D61" s="51" t="s">
        <v>42</v>
      </c>
      <c r="E61" s="46">
        <v>0</v>
      </c>
      <c r="F61" s="47">
        <f t="shared" si="17"/>
        <v>757</v>
      </c>
      <c r="G61" s="47">
        <v>757</v>
      </c>
      <c r="H61" s="47">
        <f t="shared" si="17"/>
        <v>757</v>
      </c>
      <c r="I61" s="47">
        <f t="shared" si="17"/>
        <v>757</v>
      </c>
    </row>
    <row r="62" spans="1:9" x14ac:dyDescent="0.3">
      <c r="A62" s="53"/>
      <c r="B62" s="54">
        <v>32</v>
      </c>
      <c r="C62" s="55"/>
      <c r="D62" s="51" t="s">
        <v>44</v>
      </c>
      <c r="E62" s="46">
        <v>0</v>
      </c>
      <c r="F62" s="47">
        <v>757</v>
      </c>
      <c r="G62" s="47">
        <v>757</v>
      </c>
      <c r="H62" s="47">
        <v>757</v>
      </c>
      <c r="I62" s="47">
        <v>757</v>
      </c>
    </row>
    <row r="63" spans="1:9" x14ac:dyDescent="0.3">
      <c r="A63" s="103" t="s">
        <v>116</v>
      </c>
      <c r="B63" s="104"/>
      <c r="C63" s="105"/>
      <c r="D63" s="49" t="s">
        <v>117</v>
      </c>
      <c r="E63" s="52">
        <f>E64</f>
        <v>602</v>
      </c>
      <c r="F63" s="47">
        <f t="shared" ref="F63:I69" si="18">F64</f>
        <v>0</v>
      </c>
      <c r="G63" s="47">
        <f t="shared" si="18"/>
        <v>0</v>
      </c>
      <c r="H63" s="47">
        <v>0</v>
      </c>
      <c r="I63" s="47">
        <f t="shared" si="18"/>
        <v>0</v>
      </c>
    </row>
    <row r="64" spans="1:9" x14ac:dyDescent="0.3">
      <c r="A64" s="97" t="s">
        <v>118</v>
      </c>
      <c r="B64" s="98"/>
      <c r="C64" s="99"/>
      <c r="D64" s="51" t="s">
        <v>56</v>
      </c>
      <c r="E64" s="46">
        <f>E65</f>
        <v>602</v>
      </c>
      <c r="F64" s="47">
        <f t="shared" si="18"/>
        <v>0</v>
      </c>
      <c r="G64" s="47">
        <f t="shared" si="18"/>
        <v>0</v>
      </c>
      <c r="H64" s="47">
        <v>0</v>
      </c>
      <c r="I64" s="47">
        <f t="shared" si="18"/>
        <v>0</v>
      </c>
    </row>
    <row r="65" spans="1:9" x14ac:dyDescent="0.3">
      <c r="A65" s="53">
        <v>3</v>
      </c>
      <c r="B65" s="54"/>
      <c r="C65" s="55"/>
      <c r="D65" s="51" t="s">
        <v>42</v>
      </c>
      <c r="E65" s="46">
        <f>E66</f>
        <v>602</v>
      </c>
      <c r="F65" s="47">
        <f t="shared" si="18"/>
        <v>0</v>
      </c>
      <c r="G65" s="47">
        <f t="shared" si="18"/>
        <v>0</v>
      </c>
      <c r="H65" s="47">
        <f t="shared" si="18"/>
        <v>0</v>
      </c>
      <c r="I65" s="47">
        <f t="shared" si="18"/>
        <v>0</v>
      </c>
    </row>
    <row r="66" spans="1:9" x14ac:dyDescent="0.3">
      <c r="A66" s="53"/>
      <c r="B66" s="54">
        <v>32</v>
      </c>
      <c r="C66" s="55"/>
      <c r="D66" s="51" t="s">
        <v>44</v>
      </c>
      <c r="E66" s="46">
        <v>602</v>
      </c>
      <c r="F66" s="47">
        <v>0</v>
      </c>
      <c r="G66" s="47">
        <v>0</v>
      </c>
      <c r="H66" s="47">
        <v>0</v>
      </c>
      <c r="I66" s="47">
        <v>0</v>
      </c>
    </row>
    <row r="67" spans="1:9" x14ac:dyDescent="0.3">
      <c r="A67" s="103" t="s">
        <v>119</v>
      </c>
      <c r="B67" s="104"/>
      <c r="C67" s="105"/>
      <c r="D67" s="49" t="s">
        <v>120</v>
      </c>
      <c r="E67" s="52">
        <f>E68</f>
        <v>0</v>
      </c>
      <c r="F67" s="47">
        <f t="shared" ref="F67:G69" si="19">F68</f>
        <v>0</v>
      </c>
      <c r="G67" s="47">
        <f t="shared" si="19"/>
        <v>0</v>
      </c>
      <c r="H67" s="47">
        <f t="shared" si="18"/>
        <v>0</v>
      </c>
      <c r="I67" s="47">
        <f t="shared" si="18"/>
        <v>0</v>
      </c>
    </row>
    <row r="68" spans="1:9" x14ac:dyDescent="0.3">
      <c r="A68" s="97" t="s">
        <v>121</v>
      </c>
      <c r="B68" s="98"/>
      <c r="C68" s="99"/>
      <c r="D68" s="51" t="s">
        <v>122</v>
      </c>
      <c r="E68" s="46">
        <f>E69</f>
        <v>0</v>
      </c>
      <c r="F68" s="47">
        <f t="shared" si="19"/>
        <v>0</v>
      </c>
      <c r="G68" s="47">
        <f t="shared" si="19"/>
        <v>0</v>
      </c>
      <c r="H68" s="47">
        <f t="shared" si="18"/>
        <v>0</v>
      </c>
      <c r="I68" s="47">
        <f t="shared" si="18"/>
        <v>0</v>
      </c>
    </row>
    <row r="69" spans="1:9" x14ac:dyDescent="0.3">
      <c r="A69" s="53">
        <v>3</v>
      </c>
      <c r="B69" s="54"/>
      <c r="C69" s="55"/>
      <c r="D69" s="51" t="s">
        <v>42</v>
      </c>
      <c r="E69" s="46">
        <f>E70</f>
        <v>0</v>
      </c>
      <c r="F69" s="47">
        <f t="shared" si="19"/>
        <v>0</v>
      </c>
      <c r="G69" s="47">
        <f t="shared" si="19"/>
        <v>0</v>
      </c>
      <c r="H69" s="47">
        <f t="shared" si="18"/>
        <v>0</v>
      </c>
      <c r="I69" s="47">
        <f t="shared" si="18"/>
        <v>0</v>
      </c>
    </row>
    <row r="70" spans="1:9" x14ac:dyDescent="0.3">
      <c r="A70" s="53"/>
      <c r="B70" s="54">
        <v>32</v>
      </c>
      <c r="C70" s="55"/>
      <c r="D70" s="51" t="s">
        <v>44</v>
      </c>
      <c r="E70" s="46">
        <v>0</v>
      </c>
      <c r="F70" s="47">
        <v>0</v>
      </c>
      <c r="G70" s="47">
        <v>0</v>
      </c>
      <c r="H70" s="47">
        <v>0</v>
      </c>
      <c r="I70" s="47">
        <v>0</v>
      </c>
    </row>
    <row r="71" spans="1:9" x14ac:dyDescent="0.3">
      <c r="A71" s="103" t="s">
        <v>123</v>
      </c>
      <c r="B71" s="104"/>
      <c r="C71" s="105"/>
      <c r="D71" s="49" t="s">
        <v>124</v>
      </c>
      <c r="E71" s="52">
        <f>E72</f>
        <v>221</v>
      </c>
      <c r="F71" s="56">
        <f>F72</f>
        <v>1327</v>
      </c>
      <c r="G71" s="56">
        <f>G72</f>
        <v>1627</v>
      </c>
      <c r="H71" s="56">
        <f t="shared" ref="H71:I71" si="20">H72</f>
        <v>1327</v>
      </c>
      <c r="I71" s="56">
        <f t="shared" si="20"/>
        <v>1327</v>
      </c>
    </row>
    <row r="72" spans="1:9" x14ac:dyDescent="0.3">
      <c r="A72" s="97" t="s">
        <v>125</v>
      </c>
      <c r="B72" s="98"/>
      <c r="C72" s="99"/>
      <c r="D72" s="51" t="s">
        <v>108</v>
      </c>
      <c r="E72" s="46">
        <f>E73+E75</f>
        <v>221</v>
      </c>
      <c r="F72" s="47">
        <v>1327</v>
      </c>
      <c r="G72" s="47">
        <f>G73+G75+G76</f>
        <v>1627</v>
      </c>
      <c r="H72" s="47">
        <f t="shared" ref="H72:I72" si="21">H73+H75</f>
        <v>1327</v>
      </c>
      <c r="I72" s="47">
        <f t="shared" si="21"/>
        <v>1327</v>
      </c>
    </row>
    <row r="73" spans="1:9" x14ac:dyDescent="0.3">
      <c r="A73" s="53">
        <v>3</v>
      </c>
      <c r="B73" s="54"/>
      <c r="C73" s="55"/>
      <c r="D73" s="51" t="s">
        <v>42</v>
      </c>
      <c r="E73" s="46">
        <f>E74</f>
        <v>0</v>
      </c>
      <c r="F73" s="47">
        <v>730</v>
      </c>
      <c r="G73" s="47">
        <f>G74</f>
        <v>730</v>
      </c>
      <c r="H73" s="47">
        <f t="shared" ref="H73:I73" si="22">H74</f>
        <v>730</v>
      </c>
      <c r="I73" s="47">
        <f t="shared" si="22"/>
        <v>730</v>
      </c>
    </row>
    <row r="74" spans="1:9" x14ac:dyDescent="0.3">
      <c r="A74" s="53"/>
      <c r="B74" s="54">
        <v>32</v>
      </c>
      <c r="C74" s="55"/>
      <c r="D74" s="51" t="s">
        <v>44</v>
      </c>
      <c r="E74" s="46">
        <v>0</v>
      </c>
      <c r="F74" s="47">
        <v>730</v>
      </c>
      <c r="G74" s="47">
        <v>730</v>
      </c>
      <c r="H74" s="47">
        <v>730</v>
      </c>
      <c r="I74" s="47">
        <v>730</v>
      </c>
    </row>
    <row r="75" spans="1:9" x14ac:dyDescent="0.3">
      <c r="A75" s="53">
        <v>4</v>
      </c>
      <c r="B75" s="54"/>
      <c r="C75" s="55"/>
      <c r="D75" s="51" t="s">
        <v>96</v>
      </c>
      <c r="E75" s="46">
        <f>E77</f>
        <v>221</v>
      </c>
      <c r="F75" s="47">
        <v>597</v>
      </c>
      <c r="G75" s="47">
        <f t="shared" ref="G75:I75" si="23">G77</f>
        <v>597</v>
      </c>
      <c r="H75" s="47">
        <f t="shared" si="23"/>
        <v>597</v>
      </c>
      <c r="I75" s="47">
        <f t="shared" si="23"/>
        <v>597</v>
      </c>
    </row>
    <row r="76" spans="1:9" x14ac:dyDescent="0.3">
      <c r="A76" s="70"/>
      <c r="B76" s="71">
        <v>41</v>
      </c>
      <c r="C76" s="72"/>
      <c r="D76" s="69" t="s">
        <v>172</v>
      </c>
      <c r="E76" s="46">
        <v>0</v>
      </c>
      <c r="F76" s="47">
        <v>0</v>
      </c>
      <c r="G76" s="47">
        <v>300</v>
      </c>
      <c r="H76" s="47">
        <v>0</v>
      </c>
      <c r="I76" s="47">
        <v>0</v>
      </c>
    </row>
    <row r="77" spans="1:9" x14ac:dyDescent="0.3">
      <c r="A77" s="53"/>
      <c r="B77" s="54">
        <v>42</v>
      </c>
      <c r="C77" s="55"/>
      <c r="D77" s="51" t="s">
        <v>96</v>
      </c>
      <c r="E77" s="46">
        <v>221</v>
      </c>
      <c r="F77" s="47">
        <v>597</v>
      </c>
      <c r="G77" s="47">
        <v>597</v>
      </c>
      <c r="H77" s="47">
        <v>597</v>
      </c>
      <c r="I77" s="47">
        <v>597</v>
      </c>
    </row>
    <row r="78" spans="1:9" s="61" customFormat="1" x14ac:dyDescent="0.3">
      <c r="A78" s="115" t="s">
        <v>126</v>
      </c>
      <c r="B78" s="116"/>
      <c r="C78" s="117"/>
      <c r="D78" s="58" t="s">
        <v>127</v>
      </c>
      <c r="E78" s="59">
        <f>E79</f>
        <v>0</v>
      </c>
      <c r="F78" s="60">
        <v>0</v>
      </c>
      <c r="G78" s="60">
        <f t="shared" ref="G78:I80" si="24">G79</f>
        <v>0</v>
      </c>
      <c r="H78" s="60">
        <f t="shared" si="24"/>
        <v>0</v>
      </c>
      <c r="I78" s="60">
        <f t="shared" si="24"/>
        <v>0</v>
      </c>
    </row>
    <row r="79" spans="1:9" ht="26.4" x14ac:dyDescent="0.3">
      <c r="A79" s="97" t="s">
        <v>128</v>
      </c>
      <c r="B79" s="98"/>
      <c r="C79" s="99"/>
      <c r="D79" s="51" t="s">
        <v>129</v>
      </c>
      <c r="E79" s="46">
        <f>E80</f>
        <v>0</v>
      </c>
      <c r="F79" s="47">
        <v>0</v>
      </c>
      <c r="G79" s="47">
        <f t="shared" si="24"/>
        <v>0</v>
      </c>
      <c r="H79" s="47">
        <f t="shared" si="24"/>
        <v>0</v>
      </c>
      <c r="I79" s="47">
        <f t="shared" si="24"/>
        <v>0</v>
      </c>
    </row>
    <row r="80" spans="1:9" x14ac:dyDescent="0.3">
      <c r="A80" s="53">
        <v>3</v>
      </c>
      <c r="B80" s="54"/>
      <c r="C80" s="55"/>
      <c r="D80" s="51" t="s">
        <v>42</v>
      </c>
      <c r="E80" s="46">
        <f>E81</f>
        <v>0</v>
      </c>
      <c r="F80" s="47">
        <v>0</v>
      </c>
      <c r="G80" s="47">
        <f t="shared" si="24"/>
        <v>0</v>
      </c>
      <c r="H80" s="47">
        <f t="shared" si="24"/>
        <v>0</v>
      </c>
      <c r="I80" s="47">
        <f t="shared" si="24"/>
        <v>0</v>
      </c>
    </row>
    <row r="81" spans="1:9" x14ac:dyDescent="0.3">
      <c r="A81" s="53"/>
      <c r="B81" s="54">
        <v>32</v>
      </c>
      <c r="C81" s="55"/>
      <c r="D81" s="51" t="s">
        <v>44</v>
      </c>
      <c r="E81" s="46">
        <v>0</v>
      </c>
      <c r="F81" s="47">
        <v>0</v>
      </c>
      <c r="G81" s="47">
        <v>0</v>
      </c>
      <c r="H81" s="47">
        <v>0</v>
      </c>
      <c r="I81" s="47">
        <v>0</v>
      </c>
    </row>
    <row r="82" spans="1:9" ht="26.4" x14ac:dyDescent="0.3">
      <c r="A82" s="103" t="s">
        <v>153</v>
      </c>
      <c r="B82" s="104"/>
      <c r="C82" s="105"/>
      <c r="D82" s="49" t="s">
        <v>104</v>
      </c>
      <c r="E82" s="52">
        <f>E83</f>
        <v>0</v>
      </c>
      <c r="F82" s="56">
        <v>3822</v>
      </c>
      <c r="G82" s="56">
        <v>3822</v>
      </c>
      <c r="H82" s="56">
        <v>3822</v>
      </c>
      <c r="I82" s="56">
        <v>3822</v>
      </c>
    </row>
    <row r="83" spans="1:9" x14ac:dyDescent="0.3">
      <c r="A83" s="103" t="s">
        <v>154</v>
      </c>
      <c r="B83" s="104"/>
      <c r="C83" s="105"/>
      <c r="D83" s="49" t="s">
        <v>155</v>
      </c>
      <c r="E83" s="52">
        <f>E84+E87</f>
        <v>0</v>
      </c>
      <c r="F83" s="56">
        <v>3822</v>
      </c>
      <c r="G83" s="56">
        <f>G84</f>
        <v>3822</v>
      </c>
      <c r="H83" s="56">
        <v>3822</v>
      </c>
      <c r="I83" s="56">
        <v>3822</v>
      </c>
    </row>
    <row r="84" spans="1:9" x14ac:dyDescent="0.3">
      <c r="A84" s="97" t="s">
        <v>113</v>
      </c>
      <c r="B84" s="98"/>
      <c r="C84" s="99"/>
      <c r="D84" s="51" t="s">
        <v>102</v>
      </c>
      <c r="E84" s="46">
        <f>E85</f>
        <v>0</v>
      </c>
      <c r="F84" s="47">
        <v>3822</v>
      </c>
      <c r="G84" s="47">
        <f>G85</f>
        <v>3822</v>
      </c>
      <c r="H84" s="47">
        <v>3822</v>
      </c>
      <c r="I84" s="47">
        <v>3822</v>
      </c>
    </row>
    <row r="85" spans="1:9" x14ac:dyDescent="0.3">
      <c r="A85" s="53">
        <v>4</v>
      </c>
      <c r="B85" s="54"/>
      <c r="C85" s="55"/>
      <c r="D85" s="51" t="s">
        <v>96</v>
      </c>
      <c r="E85" s="46">
        <f>E86</f>
        <v>0</v>
      </c>
      <c r="F85" s="47">
        <v>3822</v>
      </c>
      <c r="G85" s="47">
        <f>G86</f>
        <v>3822</v>
      </c>
      <c r="H85" s="47">
        <v>3822</v>
      </c>
      <c r="I85" s="47">
        <v>3822</v>
      </c>
    </row>
    <row r="86" spans="1:9" x14ac:dyDescent="0.3">
      <c r="A86" s="53"/>
      <c r="B86" s="54">
        <v>42</v>
      </c>
      <c r="C86" s="55"/>
      <c r="D86" s="51" t="s">
        <v>96</v>
      </c>
      <c r="E86" s="46">
        <v>0</v>
      </c>
      <c r="F86" s="47">
        <v>3822</v>
      </c>
      <c r="G86" s="47">
        <v>3822</v>
      </c>
      <c r="H86" s="47">
        <v>3822</v>
      </c>
      <c r="I86" s="47">
        <v>3822</v>
      </c>
    </row>
    <row r="87" spans="1:9" x14ac:dyDescent="0.3">
      <c r="A87" s="103" t="s">
        <v>130</v>
      </c>
      <c r="B87" s="104"/>
      <c r="C87" s="105"/>
      <c r="D87" s="49" t="s">
        <v>131</v>
      </c>
      <c r="E87" s="52">
        <f>E88</f>
        <v>0</v>
      </c>
      <c r="F87" s="47">
        <v>0</v>
      </c>
      <c r="G87" s="47">
        <v>0</v>
      </c>
      <c r="H87" s="47">
        <v>0</v>
      </c>
      <c r="I87" s="47">
        <v>0</v>
      </c>
    </row>
    <row r="88" spans="1:9" x14ac:dyDescent="0.3">
      <c r="A88" s="97" t="s">
        <v>132</v>
      </c>
      <c r="B88" s="98"/>
      <c r="C88" s="99"/>
      <c r="D88" s="49" t="s">
        <v>108</v>
      </c>
      <c r="E88" s="46">
        <f>E89</f>
        <v>0</v>
      </c>
      <c r="F88" s="47">
        <v>0</v>
      </c>
      <c r="G88" s="47">
        <v>0</v>
      </c>
      <c r="H88" s="47">
        <v>0</v>
      </c>
      <c r="I88" s="47">
        <v>0</v>
      </c>
    </row>
    <row r="89" spans="1:9" x14ac:dyDescent="0.3">
      <c r="A89" s="53">
        <v>4</v>
      </c>
      <c r="B89" s="54"/>
      <c r="C89" s="55"/>
      <c r="D89" s="51" t="s">
        <v>96</v>
      </c>
      <c r="E89" s="46">
        <f>E90</f>
        <v>0</v>
      </c>
      <c r="F89" s="47">
        <v>0</v>
      </c>
      <c r="G89" s="47">
        <v>0</v>
      </c>
      <c r="H89" s="47">
        <v>0</v>
      </c>
      <c r="I89" s="47">
        <v>0</v>
      </c>
    </row>
    <row r="90" spans="1:9" x14ac:dyDescent="0.3">
      <c r="A90" s="53"/>
      <c r="B90" s="54">
        <v>42</v>
      </c>
      <c r="C90" s="55"/>
      <c r="D90" s="51" t="s">
        <v>96</v>
      </c>
      <c r="E90" s="46">
        <v>0</v>
      </c>
      <c r="F90" s="47">
        <v>0</v>
      </c>
      <c r="G90" s="47">
        <v>0</v>
      </c>
      <c r="H90" s="47">
        <v>0</v>
      </c>
      <c r="I90" s="47">
        <v>0</v>
      </c>
    </row>
    <row r="91" spans="1:9" x14ac:dyDescent="0.3">
      <c r="A91" s="103" t="s">
        <v>133</v>
      </c>
      <c r="B91" s="104"/>
      <c r="C91" s="105"/>
      <c r="D91" s="49" t="s">
        <v>134</v>
      </c>
      <c r="E91" s="52">
        <f>E92</f>
        <v>0</v>
      </c>
      <c r="F91" s="52">
        <f t="shared" ref="F91:I94" si="25">F92</f>
        <v>0</v>
      </c>
      <c r="G91" s="52">
        <f t="shared" si="25"/>
        <v>0</v>
      </c>
      <c r="H91" s="52">
        <f t="shared" si="25"/>
        <v>0</v>
      </c>
      <c r="I91" s="52">
        <f t="shared" si="25"/>
        <v>0</v>
      </c>
    </row>
    <row r="92" spans="1:9" x14ac:dyDescent="0.3">
      <c r="A92" s="103" t="s">
        <v>135</v>
      </c>
      <c r="B92" s="104"/>
      <c r="C92" s="105"/>
      <c r="D92" s="49" t="s">
        <v>136</v>
      </c>
      <c r="E92" s="52">
        <f>E93</f>
        <v>0</v>
      </c>
      <c r="F92" s="52">
        <f t="shared" si="25"/>
        <v>0</v>
      </c>
      <c r="G92" s="52">
        <f t="shared" si="25"/>
        <v>0</v>
      </c>
      <c r="H92" s="52">
        <f t="shared" si="25"/>
        <v>0</v>
      </c>
      <c r="I92" s="52">
        <f t="shared" si="25"/>
        <v>0</v>
      </c>
    </row>
    <row r="93" spans="1:9" x14ac:dyDescent="0.3">
      <c r="A93" s="97" t="s">
        <v>137</v>
      </c>
      <c r="B93" s="98"/>
      <c r="C93" s="99"/>
      <c r="D93" s="51" t="s">
        <v>138</v>
      </c>
      <c r="E93" s="46">
        <f>E94</f>
        <v>0</v>
      </c>
      <c r="F93" s="46">
        <f t="shared" si="25"/>
        <v>0</v>
      </c>
      <c r="G93" s="46">
        <f t="shared" si="25"/>
        <v>0</v>
      </c>
      <c r="H93" s="46">
        <f t="shared" si="25"/>
        <v>0</v>
      </c>
      <c r="I93" s="46">
        <f t="shared" si="25"/>
        <v>0</v>
      </c>
    </row>
    <row r="94" spans="1:9" x14ac:dyDescent="0.3">
      <c r="A94" s="53">
        <v>3</v>
      </c>
      <c r="B94" s="54"/>
      <c r="C94" s="55"/>
      <c r="D94" s="51" t="s">
        <v>42</v>
      </c>
      <c r="E94" s="46">
        <f>E95</f>
        <v>0</v>
      </c>
      <c r="F94" s="46">
        <f t="shared" si="25"/>
        <v>0</v>
      </c>
      <c r="G94" s="46">
        <f t="shared" si="25"/>
        <v>0</v>
      </c>
      <c r="H94" s="46">
        <f t="shared" si="25"/>
        <v>0</v>
      </c>
      <c r="I94" s="46">
        <f t="shared" si="25"/>
        <v>0</v>
      </c>
    </row>
    <row r="95" spans="1:9" x14ac:dyDescent="0.3">
      <c r="A95" s="53"/>
      <c r="B95" s="54">
        <v>31</v>
      </c>
      <c r="C95" s="55"/>
      <c r="D95" s="51" t="s">
        <v>43</v>
      </c>
      <c r="E95" s="46">
        <v>0</v>
      </c>
      <c r="F95" s="47">
        <v>0</v>
      </c>
      <c r="G95" s="47">
        <v>0</v>
      </c>
      <c r="H95" s="47">
        <v>0</v>
      </c>
      <c r="I95" s="47">
        <v>0</v>
      </c>
    </row>
    <row r="96" spans="1:9" x14ac:dyDescent="0.3">
      <c r="A96" s="103" t="s">
        <v>139</v>
      </c>
      <c r="B96" s="104"/>
      <c r="C96" s="105"/>
      <c r="D96" s="49" t="s">
        <v>140</v>
      </c>
      <c r="E96" s="52">
        <f>E97</f>
        <v>0</v>
      </c>
      <c r="F96" s="56">
        <f>F97</f>
        <v>5370</v>
      </c>
      <c r="G96" s="56">
        <v>5370</v>
      </c>
      <c r="H96" s="56">
        <f t="shared" ref="H96:I96" si="26">H97</f>
        <v>4408</v>
      </c>
      <c r="I96" s="56">
        <f t="shared" si="26"/>
        <v>4408</v>
      </c>
    </row>
    <row r="97" spans="1:9" x14ac:dyDescent="0.3">
      <c r="A97" s="103" t="s">
        <v>141</v>
      </c>
      <c r="B97" s="104"/>
      <c r="C97" s="105"/>
      <c r="D97" s="49" t="s">
        <v>142</v>
      </c>
      <c r="E97" s="52">
        <f>E98+E102</f>
        <v>0</v>
      </c>
      <c r="F97" s="56">
        <f>F98+F102</f>
        <v>5370</v>
      </c>
      <c r="G97" s="56">
        <v>5370</v>
      </c>
      <c r="H97" s="56">
        <f t="shared" ref="H97:I97" si="27">H98+H102</f>
        <v>4408</v>
      </c>
      <c r="I97" s="56">
        <f t="shared" si="27"/>
        <v>4408</v>
      </c>
    </row>
    <row r="98" spans="1:9" x14ac:dyDescent="0.3">
      <c r="A98" s="97" t="s">
        <v>107</v>
      </c>
      <c r="B98" s="98"/>
      <c r="C98" s="99"/>
      <c r="D98" s="51" t="s">
        <v>108</v>
      </c>
      <c r="E98" s="46">
        <f>E99</f>
        <v>0</v>
      </c>
      <c r="F98" s="47">
        <f>F99</f>
        <v>962</v>
      </c>
      <c r="G98" s="47">
        <f t="shared" ref="G98:I98" si="28">G99</f>
        <v>962</v>
      </c>
      <c r="H98" s="47">
        <f t="shared" si="28"/>
        <v>0</v>
      </c>
      <c r="I98" s="47">
        <f t="shared" si="28"/>
        <v>0</v>
      </c>
    </row>
    <row r="99" spans="1:9" x14ac:dyDescent="0.3">
      <c r="A99" s="97">
        <v>3</v>
      </c>
      <c r="B99" s="98"/>
      <c r="C99" s="99"/>
      <c r="D99" s="51" t="s">
        <v>42</v>
      </c>
      <c r="E99" s="46">
        <f>E100+E101</f>
        <v>0</v>
      </c>
      <c r="F99" s="47">
        <f>F100+F101</f>
        <v>962</v>
      </c>
      <c r="G99" s="47">
        <f t="shared" ref="G99:I99" si="29">G100+G101</f>
        <v>962</v>
      </c>
      <c r="H99" s="47">
        <f t="shared" si="29"/>
        <v>0</v>
      </c>
      <c r="I99" s="47">
        <f t="shared" si="29"/>
        <v>0</v>
      </c>
    </row>
    <row r="100" spans="1:9" x14ac:dyDescent="0.3">
      <c r="A100" s="112">
        <v>31</v>
      </c>
      <c r="B100" s="113"/>
      <c r="C100" s="114"/>
      <c r="D100" s="51" t="s">
        <v>43</v>
      </c>
      <c r="E100" s="46">
        <v>0</v>
      </c>
      <c r="F100" s="47">
        <v>962</v>
      </c>
      <c r="G100" s="47">
        <v>962</v>
      </c>
      <c r="H100" s="47">
        <v>0</v>
      </c>
      <c r="I100" s="47">
        <v>0</v>
      </c>
    </row>
    <row r="101" spans="1:9" x14ac:dyDescent="0.3">
      <c r="A101" s="112">
        <v>32</v>
      </c>
      <c r="B101" s="113"/>
      <c r="C101" s="114"/>
      <c r="D101" s="51" t="s">
        <v>44</v>
      </c>
      <c r="E101" s="46">
        <v>0</v>
      </c>
      <c r="F101" s="47">
        <v>0</v>
      </c>
      <c r="G101" s="47">
        <v>0</v>
      </c>
      <c r="H101" s="47">
        <v>0</v>
      </c>
      <c r="I101" s="47">
        <v>0</v>
      </c>
    </row>
    <row r="102" spans="1:9" x14ac:dyDescent="0.3">
      <c r="A102" s="97" t="s">
        <v>143</v>
      </c>
      <c r="B102" s="98"/>
      <c r="C102" s="99"/>
      <c r="D102" s="51" t="s">
        <v>144</v>
      </c>
      <c r="E102" s="46">
        <f>E103</f>
        <v>0</v>
      </c>
      <c r="F102" s="47">
        <f>F103</f>
        <v>4408</v>
      </c>
      <c r="G102" s="47">
        <f t="shared" ref="G102:I102" si="30">G103</f>
        <v>4408</v>
      </c>
      <c r="H102" s="47">
        <f t="shared" si="30"/>
        <v>4408</v>
      </c>
      <c r="I102" s="47">
        <f t="shared" si="30"/>
        <v>4408</v>
      </c>
    </row>
    <row r="103" spans="1:9" x14ac:dyDescent="0.3">
      <c r="A103" s="97">
        <v>3</v>
      </c>
      <c r="B103" s="98"/>
      <c r="C103" s="99"/>
      <c r="D103" s="51" t="s">
        <v>42</v>
      </c>
      <c r="E103" s="46">
        <f>E104+E105</f>
        <v>0</v>
      </c>
      <c r="F103" s="47">
        <f>F104+F105</f>
        <v>4408</v>
      </c>
      <c r="G103" s="47">
        <f t="shared" ref="G103:I103" si="31">G104+G105</f>
        <v>4408</v>
      </c>
      <c r="H103" s="47">
        <f t="shared" si="31"/>
        <v>4408</v>
      </c>
      <c r="I103" s="47">
        <f t="shared" si="31"/>
        <v>4408</v>
      </c>
    </row>
    <row r="104" spans="1:9" x14ac:dyDescent="0.3">
      <c r="A104" s="112">
        <v>31</v>
      </c>
      <c r="B104" s="113"/>
      <c r="C104" s="114"/>
      <c r="D104" s="51" t="s">
        <v>43</v>
      </c>
      <c r="E104" s="46">
        <v>0</v>
      </c>
      <c r="F104" s="47">
        <v>4408</v>
      </c>
      <c r="G104" s="47">
        <v>4408</v>
      </c>
      <c r="H104" s="47">
        <v>4408</v>
      </c>
      <c r="I104" s="48">
        <v>4408</v>
      </c>
    </row>
    <row r="105" spans="1:9" x14ac:dyDescent="0.3">
      <c r="A105" s="112">
        <v>32</v>
      </c>
      <c r="B105" s="113"/>
      <c r="C105" s="114"/>
      <c r="D105" s="51" t="s">
        <v>44</v>
      </c>
      <c r="E105" s="46">
        <v>0</v>
      </c>
      <c r="F105" s="47">
        <v>0</v>
      </c>
      <c r="G105" s="47">
        <v>0</v>
      </c>
      <c r="H105" s="47">
        <v>0</v>
      </c>
      <c r="I105" s="48">
        <v>0</v>
      </c>
    </row>
    <row r="106" spans="1:9" x14ac:dyDescent="0.3">
      <c r="A106" s="103" t="s">
        <v>145</v>
      </c>
      <c r="B106" s="104"/>
      <c r="C106" s="105"/>
      <c r="D106" s="49" t="s">
        <v>146</v>
      </c>
      <c r="E106" s="52">
        <f>E107+E112</f>
        <v>0</v>
      </c>
      <c r="F106" s="56">
        <f>F107</f>
        <v>0</v>
      </c>
      <c r="G106" s="56">
        <f>G107</f>
        <v>4394</v>
      </c>
      <c r="H106" s="56">
        <v>0</v>
      </c>
      <c r="I106" s="57">
        <v>0</v>
      </c>
    </row>
    <row r="107" spans="1:9" x14ac:dyDescent="0.3">
      <c r="A107" s="103" t="s">
        <v>147</v>
      </c>
      <c r="B107" s="104"/>
      <c r="C107" s="105"/>
      <c r="D107" s="49" t="s">
        <v>148</v>
      </c>
      <c r="E107" s="52"/>
      <c r="F107" s="47">
        <f>F108+F112</f>
        <v>0</v>
      </c>
      <c r="G107" s="47">
        <f>G108+G112</f>
        <v>4394</v>
      </c>
      <c r="H107" s="47">
        <v>0</v>
      </c>
      <c r="I107" s="48">
        <v>0</v>
      </c>
    </row>
    <row r="108" spans="1:9" x14ac:dyDescent="0.3">
      <c r="A108" s="97" t="s">
        <v>107</v>
      </c>
      <c r="B108" s="98"/>
      <c r="C108" s="99"/>
      <c r="D108" s="51" t="s">
        <v>108</v>
      </c>
      <c r="E108" s="46">
        <f>E109</f>
        <v>0</v>
      </c>
      <c r="F108" s="47">
        <f>F109</f>
        <v>0</v>
      </c>
      <c r="G108" s="47">
        <f>G109</f>
        <v>659</v>
      </c>
      <c r="H108" s="47">
        <v>0</v>
      </c>
      <c r="I108" s="48">
        <v>0</v>
      </c>
    </row>
    <row r="109" spans="1:9" x14ac:dyDescent="0.3">
      <c r="A109" s="97">
        <v>3</v>
      </c>
      <c r="B109" s="98"/>
      <c r="C109" s="99"/>
      <c r="D109" s="51" t="s">
        <v>42</v>
      </c>
      <c r="E109" s="46">
        <f>E110+E111</f>
        <v>0</v>
      </c>
      <c r="F109" s="47">
        <f>F110+F111</f>
        <v>0</v>
      </c>
      <c r="G109" s="47">
        <f>G110+G111</f>
        <v>659</v>
      </c>
      <c r="H109" s="47">
        <v>0</v>
      </c>
      <c r="I109" s="48">
        <v>0</v>
      </c>
    </row>
    <row r="110" spans="1:9" x14ac:dyDescent="0.3">
      <c r="A110" s="112">
        <v>31</v>
      </c>
      <c r="B110" s="113"/>
      <c r="C110" s="114"/>
      <c r="D110" s="51" t="s">
        <v>43</v>
      </c>
      <c r="E110" s="46"/>
      <c r="F110" s="47">
        <v>0</v>
      </c>
      <c r="G110" s="47">
        <v>632</v>
      </c>
      <c r="H110" s="47">
        <v>0</v>
      </c>
      <c r="I110" s="48">
        <v>0</v>
      </c>
    </row>
    <row r="111" spans="1:9" x14ac:dyDescent="0.3">
      <c r="A111" s="112">
        <v>32</v>
      </c>
      <c r="B111" s="113"/>
      <c r="C111" s="114"/>
      <c r="D111" s="51" t="s">
        <v>44</v>
      </c>
      <c r="E111" s="46"/>
      <c r="F111" s="47">
        <v>0</v>
      </c>
      <c r="G111" s="47">
        <v>27</v>
      </c>
      <c r="H111" s="47">
        <v>0</v>
      </c>
      <c r="I111" s="48">
        <v>0</v>
      </c>
    </row>
    <row r="112" spans="1:9" x14ac:dyDescent="0.3">
      <c r="A112" s="97" t="s">
        <v>143</v>
      </c>
      <c r="B112" s="98"/>
      <c r="C112" s="99"/>
      <c r="D112" s="51" t="s">
        <v>144</v>
      </c>
      <c r="E112" s="46">
        <f>E113</f>
        <v>0</v>
      </c>
      <c r="F112" s="47">
        <f>F113</f>
        <v>0</v>
      </c>
      <c r="G112" s="47">
        <f>G113</f>
        <v>3735</v>
      </c>
      <c r="H112" s="47">
        <v>0</v>
      </c>
      <c r="I112" s="48">
        <v>0</v>
      </c>
    </row>
    <row r="113" spans="1:9" x14ac:dyDescent="0.3">
      <c r="A113" s="97">
        <v>3</v>
      </c>
      <c r="B113" s="98"/>
      <c r="C113" s="99"/>
      <c r="D113" s="51" t="s">
        <v>42</v>
      </c>
      <c r="E113" s="46">
        <f>E114+E115</f>
        <v>0</v>
      </c>
      <c r="F113" s="47">
        <f>F114+F115</f>
        <v>0</v>
      </c>
      <c r="G113" s="47">
        <f>G114+G115</f>
        <v>3735</v>
      </c>
      <c r="H113" s="47">
        <v>0</v>
      </c>
      <c r="I113" s="48">
        <v>0</v>
      </c>
    </row>
    <row r="114" spans="1:9" x14ac:dyDescent="0.3">
      <c r="A114" s="112">
        <v>31</v>
      </c>
      <c r="B114" s="113"/>
      <c r="C114" s="114"/>
      <c r="D114" s="51" t="s">
        <v>43</v>
      </c>
      <c r="E114" s="46">
        <v>0</v>
      </c>
      <c r="F114" s="47">
        <v>0</v>
      </c>
      <c r="G114" s="47">
        <v>3735</v>
      </c>
      <c r="H114" s="47">
        <v>0</v>
      </c>
      <c r="I114" s="48">
        <v>0</v>
      </c>
    </row>
    <row r="115" spans="1:9" x14ac:dyDescent="0.3">
      <c r="A115" s="112">
        <v>32</v>
      </c>
      <c r="B115" s="113"/>
      <c r="C115" s="114"/>
      <c r="D115" s="51" t="s">
        <v>44</v>
      </c>
      <c r="E115" s="46">
        <v>0</v>
      </c>
      <c r="F115" s="47">
        <v>0</v>
      </c>
      <c r="G115" s="47">
        <v>0</v>
      </c>
      <c r="H115" s="47">
        <v>0</v>
      </c>
      <c r="I115" s="47">
        <v>0</v>
      </c>
    </row>
    <row r="118" spans="1:9" x14ac:dyDescent="0.3">
      <c r="A118" t="s">
        <v>161</v>
      </c>
      <c r="B118" t="s">
        <v>169</v>
      </c>
      <c r="G118" t="s">
        <v>163</v>
      </c>
    </row>
    <row r="119" spans="1:9" x14ac:dyDescent="0.3">
      <c r="A119" t="s">
        <v>162</v>
      </c>
      <c r="B119" t="s">
        <v>174</v>
      </c>
      <c r="G119" t="s">
        <v>166</v>
      </c>
    </row>
    <row r="121" spans="1:9" x14ac:dyDescent="0.3">
      <c r="A121" t="s">
        <v>175</v>
      </c>
    </row>
  </sheetData>
  <mergeCells count="77">
    <mergeCell ref="A108:C108"/>
    <mergeCell ref="A103:C103"/>
    <mergeCell ref="A104:C104"/>
    <mergeCell ref="A105:C105"/>
    <mergeCell ref="A106:C106"/>
    <mergeCell ref="A107:C107"/>
    <mergeCell ref="A115:C115"/>
    <mergeCell ref="A109:C109"/>
    <mergeCell ref="A110:C110"/>
    <mergeCell ref="A111:C111"/>
    <mergeCell ref="A112:C112"/>
    <mergeCell ref="A113:C113"/>
    <mergeCell ref="A114:C114"/>
    <mergeCell ref="A100:C100"/>
    <mergeCell ref="A101:C101"/>
    <mergeCell ref="A47:C47"/>
    <mergeCell ref="A48:C48"/>
    <mergeCell ref="A27:C27"/>
    <mergeCell ref="A71:C71"/>
    <mergeCell ref="A51:C51"/>
    <mergeCell ref="A52:C52"/>
    <mergeCell ref="A53:C53"/>
    <mergeCell ref="A55:C55"/>
    <mergeCell ref="A56:C56"/>
    <mergeCell ref="A59:C59"/>
    <mergeCell ref="A60:C60"/>
    <mergeCell ref="A63:C63"/>
    <mergeCell ref="A64:C64"/>
    <mergeCell ref="A67:C67"/>
    <mergeCell ref="A102:C102"/>
    <mergeCell ref="A96:C96"/>
    <mergeCell ref="A72:C72"/>
    <mergeCell ref="A78:C78"/>
    <mergeCell ref="A79:C79"/>
    <mergeCell ref="A82:C82"/>
    <mergeCell ref="A83:C83"/>
    <mergeCell ref="A84:C84"/>
    <mergeCell ref="A87:C87"/>
    <mergeCell ref="A88:C88"/>
    <mergeCell ref="A91:C91"/>
    <mergeCell ref="A92:C92"/>
    <mergeCell ref="A93:C93"/>
    <mergeCell ref="A97:C97"/>
    <mergeCell ref="A98:C98"/>
    <mergeCell ref="A99:C99"/>
    <mergeCell ref="A68:C68"/>
    <mergeCell ref="A45:C45"/>
    <mergeCell ref="A24:C24"/>
    <mergeCell ref="A25:C2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0:C30"/>
    <mergeCell ref="A23:C23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10:C10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posebni dio 21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PC</cp:lastModifiedBy>
  <cp:revision/>
  <cp:lastPrinted>2022-12-30T07:39:00Z</cp:lastPrinted>
  <dcterms:created xsi:type="dcterms:W3CDTF">2022-08-12T12:51:27Z</dcterms:created>
  <dcterms:modified xsi:type="dcterms:W3CDTF">2022-12-30T07:40:42Z</dcterms:modified>
</cp:coreProperties>
</file>